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emp\Общая\КСГ 2020\Утвержденные документы МЗ РФ и ФФОМС\2020 О формировании и экономическом обосновании\"/>
    </mc:Choice>
  </mc:AlternateContent>
  <bookViews>
    <workbookView xWindow="480" yWindow="75" windowWidth="24240" windowHeight="12345" firstSheet="1" activeTab="1"/>
  </bookViews>
  <sheets>
    <sheet name="СВОД" sheetId="1" r:id="rId1"/>
    <sheet name="Проф" sheetId="5" r:id="rId2"/>
  </sheets>
  <definedNames>
    <definedName name="_xlnm._FilterDatabase" localSheetId="1" hidden="1">Проф!$B$6:$I$130</definedName>
    <definedName name="_xlnm._FilterDatabase" localSheetId="0" hidden="1">СВОД!$A$5:$AE$128</definedName>
    <definedName name="_xlnm.Print_Titles" localSheetId="1">Проф!$3:$6</definedName>
    <definedName name="_xlnm.Print_Titles" localSheetId="0">СВОД!$2:$5</definedName>
    <definedName name="_xlnm.Print_Area" localSheetId="1">Проф!$A$1:$I$135</definedName>
    <definedName name="_xlnm.Print_Area" localSheetId="0">СВОД!$A$1:$AE$141</definedName>
  </definedNames>
  <calcPr calcId="152511"/>
</workbook>
</file>

<file path=xl/calcChain.xml><?xml version="1.0" encoding="utf-8"?>
<calcChain xmlns="http://schemas.openxmlformats.org/spreadsheetml/2006/main">
  <c r="J128" i="1" l="1"/>
  <c r="J126" i="1"/>
  <c r="J125" i="1"/>
  <c r="J124" i="1"/>
  <c r="J122" i="1"/>
  <c r="J120" i="1"/>
  <c r="I119" i="1"/>
  <c r="J118" i="1"/>
  <c r="I117" i="1"/>
  <c r="J116" i="1"/>
  <c r="J115" i="1"/>
  <c r="J114" i="1"/>
  <c r="J113" i="1"/>
  <c r="J112" i="1"/>
  <c r="J110" i="1"/>
  <c r="J109" i="1"/>
  <c r="J108" i="1"/>
  <c r="J106" i="1"/>
  <c r="J105" i="1"/>
  <c r="J104" i="1"/>
  <c r="J102" i="1"/>
  <c r="J101" i="1"/>
  <c r="J100" i="1"/>
  <c r="J98" i="1"/>
  <c r="J97" i="1"/>
  <c r="J96" i="1"/>
  <c r="J95" i="1"/>
  <c r="J94" i="1"/>
  <c r="J92" i="1"/>
  <c r="J91" i="1"/>
  <c r="J90" i="1"/>
  <c r="J88" i="1"/>
  <c r="J87" i="1"/>
  <c r="J86" i="1"/>
  <c r="J84" i="1"/>
  <c r="J83" i="1"/>
  <c r="J82" i="1"/>
  <c r="J80" i="1"/>
  <c r="J79" i="1"/>
  <c r="J78" i="1"/>
  <c r="J76" i="1"/>
  <c r="J75" i="1"/>
  <c r="J74" i="1"/>
  <c r="J72" i="1"/>
  <c r="J71" i="1"/>
  <c r="J70" i="1"/>
  <c r="J68" i="1"/>
  <c r="J67" i="1"/>
  <c r="J66" i="1"/>
  <c r="J64" i="1"/>
  <c r="J63" i="1"/>
  <c r="J62" i="1"/>
  <c r="J60" i="1"/>
  <c r="I60" i="1"/>
  <c r="J59" i="1"/>
  <c r="J58" i="1"/>
  <c r="J56" i="1"/>
  <c r="I56" i="1"/>
  <c r="J55" i="1"/>
  <c r="J54" i="1"/>
  <c r="I53" i="1"/>
  <c r="J52" i="1"/>
  <c r="I52" i="1"/>
  <c r="J51" i="1"/>
  <c r="J50" i="1"/>
  <c r="I49" i="1"/>
  <c r="J48" i="1"/>
  <c r="I48" i="1"/>
  <c r="J47" i="1"/>
  <c r="I47" i="1"/>
  <c r="J46" i="1"/>
  <c r="I46" i="1"/>
  <c r="J15" i="1"/>
  <c r="I15" i="1"/>
  <c r="J9" i="1"/>
  <c r="I9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9" i="1"/>
  <c r="J53" i="1"/>
  <c r="J57" i="1"/>
  <c r="J61" i="1"/>
  <c r="J65" i="1"/>
  <c r="J69" i="1"/>
  <c r="J73" i="1"/>
  <c r="J77" i="1"/>
  <c r="J81" i="1"/>
  <c r="J85" i="1"/>
  <c r="J89" i="1"/>
  <c r="J93" i="1"/>
  <c r="J99" i="1"/>
  <c r="J103" i="1"/>
  <c r="J107" i="1"/>
  <c r="J111" i="1"/>
  <c r="J117" i="1"/>
  <c r="J119" i="1"/>
  <c r="J121" i="1"/>
  <c r="J123" i="1"/>
  <c r="J127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50" i="1"/>
  <c r="I51" i="1"/>
  <c r="I54" i="1"/>
  <c r="I55" i="1"/>
  <c r="I57" i="1"/>
  <c r="I58" i="1"/>
  <c r="I59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8" i="1"/>
  <c r="I120" i="1"/>
  <c r="I121" i="1"/>
  <c r="I122" i="1"/>
  <c r="I123" i="1"/>
  <c r="I124" i="1"/>
  <c r="I125" i="1"/>
  <c r="I126" i="1"/>
  <c r="I127" i="1"/>
  <c r="I128" i="1"/>
  <c r="AB104" i="1" l="1"/>
  <c r="AB106" i="1"/>
  <c r="AB108" i="1"/>
  <c r="AB110" i="1"/>
  <c r="AB112" i="1"/>
  <c r="AB105" i="1"/>
  <c r="AB107" i="1"/>
  <c r="AB109" i="1"/>
  <c r="AB111" i="1"/>
  <c r="AB113" i="1"/>
  <c r="AB115" i="1"/>
  <c r="AB117" i="1"/>
  <c r="AB119" i="1"/>
  <c r="AB121" i="1"/>
  <c r="AB123" i="1"/>
  <c r="AB125" i="1"/>
  <c r="AB127" i="1"/>
  <c r="R60" i="1"/>
  <c r="R64" i="1"/>
  <c r="R68" i="1"/>
  <c r="AA71" i="1"/>
  <c r="AA105" i="1"/>
  <c r="AA109" i="1"/>
  <c r="AA113" i="1"/>
  <c r="AA117" i="1"/>
  <c r="AA121" i="1"/>
  <c r="AA123" i="1"/>
  <c r="AA125" i="1"/>
  <c r="R50" i="1"/>
  <c r="R54" i="1"/>
  <c r="AB47" i="1"/>
  <c r="S47" i="1"/>
  <c r="AB51" i="1"/>
  <c r="S51" i="1"/>
  <c r="AB55" i="1"/>
  <c r="S55" i="1"/>
  <c r="R52" i="1"/>
  <c r="R56" i="1"/>
  <c r="AB49" i="1"/>
  <c r="S49" i="1"/>
  <c r="AB53" i="1"/>
  <c r="S53" i="1"/>
  <c r="AB57" i="1"/>
  <c r="S57" i="1"/>
  <c r="R47" i="1"/>
  <c r="R49" i="1"/>
  <c r="R51" i="1"/>
  <c r="AA51" i="1"/>
  <c r="R53" i="1"/>
  <c r="R55" i="1"/>
  <c r="AA55" i="1"/>
  <c r="R57" i="1"/>
  <c r="AA57" i="1"/>
  <c r="AA48" i="1"/>
  <c r="AA56" i="1"/>
  <c r="AB58" i="1"/>
  <c r="AA54" i="1"/>
  <c r="R59" i="1"/>
  <c r="R61" i="1"/>
  <c r="R63" i="1"/>
  <c r="R65" i="1"/>
  <c r="R67" i="1"/>
  <c r="AA69" i="1"/>
  <c r="AA107" i="1"/>
  <c r="AA111" i="1"/>
  <c r="AA115" i="1"/>
  <c r="AA119" i="1"/>
  <c r="AA127" i="1"/>
  <c r="AB46" i="1"/>
  <c r="S46" i="1"/>
  <c r="AB62" i="1"/>
  <c r="S62" i="1"/>
  <c r="AB64" i="1"/>
  <c r="S64" i="1"/>
  <c r="AB66" i="1"/>
  <c r="S66" i="1"/>
  <c r="AB68" i="1"/>
  <c r="S68" i="1"/>
  <c r="AB70" i="1"/>
  <c r="S70" i="1"/>
  <c r="S72" i="1"/>
  <c r="AB72" i="1"/>
  <c r="AB60" i="1"/>
  <c r="AA50" i="1"/>
  <c r="AA49" i="1"/>
  <c r="AA53" i="1"/>
  <c r="AB48" i="1"/>
  <c r="S48" i="1"/>
  <c r="AB50" i="1"/>
  <c r="S50" i="1"/>
  <c r="AB52" i="1"/>
  <c r="S52" i="1"/>
  <c r="AB54" i="1"/>
  <c r="S54" i="1"/>
  <c r="AB56" i="1"/>
  <c r="S56" i="1"/>
  <c r="AA52" i="1"/>
  <c r="AA47" i="1"/>
  <c r="AA46" i="1"/>
  <c r="R58" i="1"/>
  <c r="AA58" i="1"/>
  <c r="AA60" i="1"/>
  <c r="R62" i="1"/>
  <c r="AA64" i="1"/>
  <c r="R66" i="1"/>
  <c r="AA68" i="1"/>
  <c r="R70" i="1"/>
  <c r="AA106" i="1"/>
  <c r="AA108" i="1"/>
  <c r="AA110" i="1"/>
  <c r="AA112" i="1"/>
  <c r="AA114" i="1"/>
  <c r="AA116" i="1"/>
  <c r="AA118" i="1"/>
  <c r="AA120" i="1"/>
  <c r="AA122" i="1"/>
  <c r="AA124" i="1"/>
  <c r="AA126" i="1"/>
  <c r="AA128" i="1"/>
  <c r="AB59" i="1"/>
  <c r="S59" i="1"/>
  <c r="AB61" i="1"/>
  <c r="S61" i="1"/>
  <c r="AB63" i="1"/>
  <c r="S63" i="1"/>
  <c r="AB65" i="1"/>
  <c r="S65" i="1"/>
  <c r="AB67" i="1"/>
  <c r="S67" i="1"/>
  <c r="AB69" i="1"/>
  <c r="S69" i="1"/>
  <c r="AB71" i="1"/>
  <c r="S71" i="1"/>
  <c r="AB73" i="1"/>
  <c r="R46" i="1"/>
  <c r="AB114" i="1"/>
  <c r="AB116" i="1"/>
  <c r="AB118" i="1"/>
  <c r="AB120" i="1"/>
  <c r="AB122" i="1"/>
  <c r="AB124" i="1"/>
  <c r="AB126" i="1"/>
  <c r="AB128" i="1"/>
  <c r="S58" i="1"/>
  <c r="S60" i="1"/>
  <c r="AA9" i="1"/>
  <c r="R9" i="1"/>
  <c r="S9" i="1"/>
  <c r="AB9" i="1"/>
  <c r="S45" i="1"/>
  <c r="AB45" i="1"/>
  <c r="AB43" i="1"/>
  <c r="S43" i="1"/>
  <c r="S41" i="1"/>
  <c r="AB41" i="1"/>
  <c r="AB39" i="1"/>
  <c r="S39" i="1"/>
  <c r="S37" i="1"/>
  <c r="AB37" i="1"/>
  <c r="AB35" i="1"/>
  <c r="S35" i="1"/>
  <c r="S33" i="1"/>
  <c r="AB33" i="1"/>
  <c r="AB31" i="1"/>
  <c r="S31" i="1"/>
  <c r="S29" i="1"/>
  <c r="AB29" i="1"/>
  <c r="AB27" i="1"/>
  <c r="S27" i="1"/>
  <c r="S25" i="1"/>
  <c r="AB25" i="1"/>
  <c r="AB23" i="1"/>
  <c r="S23" i="1"/>
  <c r="S21" i="1"/>
  <c r="AB21" i="1"/>
  <c r="AB19" i="1"/>
  <c r="S19" i="1"/>
  <c r="S17" i="1"/>
  <c r="AB17" i="1"/>
  <c r="AB15" i="1"/>
  <c r="S15" i="1"/>
  <c r="S44" i="1"/>
  <c r="AB44" i="1"/>
  <c r="S42" i="1"/>
  <c r="AB42" i="1"/>
  <c r="S40" i="1"/>
  <c r="AB40" i="1"/>
  <c r="S38" i="1"/>
  <c r="AB38" i="1"/>
  <c r="S36" i="1"/>
  <c r="AB36" i="1"/>
  <c r="S34" i="1"/>
  <c r="AB34" i="1"/>
  <c r="S32" i="1"/>
  <c r="AB32" i="1"/>
  <c r="S30" i="1"/>
  <c r="AB30" i="1"/>
  <c r="S28" i="1"/>
  <c r="AB28" i="1"/>
  <c r="S26" i="1"/>
  <c r="AB26" i="1"/>
  <c r="S24" i="1"/>
  <c r="AB24" i="1"/>
  <c r="S22" i="1"/>
  <c r="AB22" i="1"/>
  <c r="S20" i="1"/>
  <c r="AB20" i="1"/>
  <c r="S18" i="1"/>
  <c r="AB18" i="1"/>
  <c r="S16" i="1"/>
  <c r="AB16" i="1"/>
  <c r="R45" i="1"/>
  <c r="AA45" i="1"/>
  <c r="AA44" i="1"/>
  <c r="R44" i="1"/>
  <c r="R43" i="1"/>
  <c r="AA43" i="1"/>
  <c r="AA42" i="1"/>
  <c r="R42" i="1"/>
  <c r="R41" i="1"/>
  <c r="AA41" i="1"/>
  <c r="AA40" i="1"/>
  <c r="R40" i="1"/>
  <c r="R39" i="1"/>
  <c r="AA39" i="1"/>
  <c r="AA38" i="1"/>
  <c r="R38" i="1"/>
  <c r="R37" i="1"/>
  <c r="AA37" i="1"/>
  <c r="AA36" i="1"/>
  <c r="R36" i="1"/>
  <c r="R35" i="1"/>
  <c r="AA35" i="1"/>
  <c r="AA34" i="1"/>
  <c r="R34" i="1"/>
  <c r="R33" i="1"/>
  <c r="AA33" i="1"/>
  <c r="AA32" i="1"/>
  <c r="R32" i="1"/>
  <c r="R31" i="1"/>
  <c r="AA31" i="1"/>
  <c r="AA30" i="1"/>
  <c r="R30" i="1"/>
  <c r="R29" i="1"/>
  <c r="AA29" i="1"/>
  <c r="AA28" i="1"/>
  <c r="R28" i="1"/>
  <c r="R27" i="1"/>
  <c r="AA27" i="1"/>
  <c r="R25" i="1"/>
  <c r="AA25" i="1"/>
  <c r="AA26" i="1"/>
  <c r="R26" i="1"/>
  <c r="AA24" i="1"/>
  <c r="R24" i="1"/>
  <c r="R23" i="1"/>
  <c r="AA23" i="1"/>
  <c r="AA22" i="1"/>
  <c r="R22" i="1"/>
  <c r="R21" i="1"/>
  <c r="AA21" i="1"/>
  <c r="AA20" i="1"/>
  <c r="R20" i="1"/>
  <c r="R19" i="1"/>
  <c r="AA19" i="1"/>
  <c r="AA18" i="1"/>
  <c r="R18" i="1"/>
  <c r="R17" i="1"/>
  <c r="AA17" i="1"/>
  <c r="AA16" i="1"/>
  <c r="R16" i="1"/>
  <c r="R15" i="1"/>
  <c r="AA15" i="1"/>
  <c r="AA59" i="1"/>
  <c r="AA63" i="1"/>
  <c r="AA67" i="1"/>
  <c r="AA61" i="1"/>
  <c r="AA62" i="1"/>
  <c r="AA65" i="1"/>
  <c r="AA66" i="1"/>
  <c r="AA70" i="1"/>
  <c r="R48" i="1"/>
  <c r="R69" i="1"/>
  <c r="R71" i="1"/>
  <c r="R73" i="1"/>
  <c r="AA73" i="1"/>
  <c r="AB76" i="1"/>
  <c r="S76" i="1"/>
  <c r="R77" i="1"/>
  <c r="AA77" i="1"/>
  <c r="AB80" i="1"/>
  <c r="S80" i="1"/>
  <c r="R81" i="1"/>
  <c r="AA81" i="1"/>
  <c r="AB84" i="1"/>
  <c r="S84" i="1"/>
  <c r="R85" i="1"/>
  <c r="AA85" i="1"/>
  <c r="AB88" i="1"/>
  <c r="S88" i="1"/>
  <c r="R89" i="1"/>
  <c r="AA89" i="1"/>
  <c r="AB92" i="1"/>
  <c r="S92" i="1"/>
  <c r="R93" i="1"/>
  <c r="AA93" i="1"/>
  <c r="AA96" i="1"/>
  <c r="R96" i="1"/>
  <c r="R97" i="1"/>
  <c r="AA97" i="1"/>
  <c r="R98" i="1"/>
  <c r="AA98" i="1"/>
  <c r="R99" i="1"/>
  <c r="AA99" i="1"/>
  <c r="R100" i="1"/>
  <c r="AA100" i="1"/>
  <c r="AA102" i="1"/>
  <c r="R102" i="1"/>
  <c r="R72" i="1"/>
  <c r="AA72" i="1"/>
  <c r="AB75" i="1"/>
  <c r="S75" i="1"/>
  <c r="R76" i="1"/>
  <c r="AA76" i="1"/>
  <c r="AB79" i="1"/>
  <c r="S79" i="1"/>
  <c r="R80" i="1"/>
  <c r="AA80" i="1"/>
  <c r="AB83" i="1"/>
  <c r="S83" i="1"/>
  <c r="R84" i="1"/>
  <c r="AA84" i="1"/>
  <c r="AB87" i="1"/>
  <c r="S87" i="1"/>
  <c r="R88" i="1"/>
  <c r="AA88" i="1"/>
  <c r="AB91" i="1"/>
  <c r="S91" i="1"/>
  <c r="R92" i="1"/>
  <c r="AA92" i="1"/>
  <c r="AB95" i="1"/>
  <c r="S95" i="1"/>
  <c r="S73" i="1"/>
  <c r="AB74" i="1"/>
  <c r="S74" i="1"/>
  <c r="R75" i="1"/>
  <c r="AA75" i="1"/>
  <c r="AB78" i="1"/>
  <c r="S78" i="1"/>
  <c r="R79" i="1"/>
  <c r="AA79" i="1"/>
  <c r="AB82" i="1"/>
  <c r="S82" i="1"/>
  <c r="R83" i="1"/>
  <c r="AA83" i="1"/>
  <c r="AB86" i="1"/>
  <c r="S86" i="1"/>
  <c r="R87" i="1"/>
  <c r="AA87" i="1"/>
  <c r="AB90" i="1"/>
  <c r="S90" i="1"/>
  <c r="R91" i="1"/>
  <c r="AA91" i="1"/>
  <c r="AB94" i="1"/>
  <c r="S94" i="1"/>
  <c r="R95" i="1"/>
  <c r="AA95" i="1"/>
  <c r="R74" i="1"/>
  <c r="AA74" i="1"/>
  <c r="AB77" i="1"/>
  <c r="S77" i="1"/>
  <c r="R78" i="1"/>
  <c r="AA78" i="1"/>
  <c r="AB81" i="1"/>
  <c r="S81" i="1"/>
  <c r="R82" i="1"/>
  <c r="AA82" i="1"/>
  <c r="AB85" i="1"/>
  <c r="S85" i="1"/>
  <c r="R86" i="1"/>
  <c r="AA86" i="1"/>
  <c r="AB89" i="1"/>
  <c r="S89" i="1"/>
  <c r="R90" i="1"/>
  <c r="AA90" i="1"/>
  <c r="AB93" i="1"/>
  <c r="S93" i="1"/>
  <c r="R94" i="1"/>
  <c r="AA94" i="1"/>
  <c r="AB96" i="1"/>
  <c r="S96" i="1"/>
  <c r="AB97" i="1"/>
  <c r="S97" i="1"/>
  <c r="AB98" i="1"/>
  <c r="S98" i="1"/>
  <c r="AB99" i="1"/>
  <c r="S99" i="1"/>
  <c r="AB100" i="1"/>
  <c r="S100" i="1"/>
  <c r="AB101" i="1"/>
  <c r="S101" i="1"/>
  <c r="AA104" i="1"/>
  <c r="R104" i="1"/>
  <c r="AA101" i="1"/>
  <c r="R101" i="1"/>
  <c r="AB102" i="1"/>
  <c r="S102" i="1"/>
  <c r="AB103" i="1"/>
  <c r="S103" i="1"/>
  <c r="AA103" i="1"/>
  <c r="R103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J14" i="1" l="1"/>
  <c r="I14" i="1"/>
  <c r="AA14" i="1" l="1"/>
  <c r="R14" i="1"/>
  <c r="AB14" i="1"/>
  <c r="S14" i="1"/>
  <c r="Y9" i="1" l="1"/>
  <c r="AD9" i="1" s="1"/>
  <c r="P9" i="1"/>
  <c r="G9" i="1"/>
  <c r="H9" i="1" s="1"/>
  <c r="C9" i="1"/>
  <c r="L9" i="1" s="1"/>
  <c r="Z15" i="1"/>
  <c r="Z16" i="1"/>
  <c r="AE16" i="1" s="1"/>
  <c r="Z17" i="1"/>
  <c r="AE17" i="1" s="1"/>
  <c r="Z18" i="1"/>
  <c r="AE18" i="1" s="1"/>
  <c r="Z19" i="1"/>
  <c r="Z20" i="1"/>
  <c r="AE20" i="1" s="1"/>
  <c r="Z21" i="1"/>
  <c r="AE21" i="1" s="1"/>
  <c r="Z22" i="1"/>
  <c r="AE22" i="1" s="1"/>
  <c r="Z23" i="1"/>
  <c r="Z24" i="1"/>
  <c r="AE24" i="1" s="1"/>
  <c r="Z25" i="1"/>
  <c r="AE25" i="1" s="1"/>
  <c r="Z26" i="1"/>
  <c r="AE26" i="1" s="1"/>
  <c r="Z27" i="1"/>
  <c r="Z28" i="1"/>
  <c r="AE28" i="1" s="1"/>
  <c r="Z29" i="1"/>
  <c r="AE29" i="1" s="1"/>
  <c r="Z30" i="1"/>
  <c r="AE30" i="1" s="1"/>
  <c r="Z31" i="1"/>
  <c r="Z32" i="1"/>
  <c r="AE32" i="1" s="1"/>
  <c r="Z33" i="1"/>
  <c r="AE33" i="1" s="1"/>
  <c r="Z34" i="1"/>
  <c r="AE34" i="1" s="1"/>
  <c r="Z35" i="1"/>
  <c r="Z36" i="1"/>
  <c r="AE36" i="1" s="1"/>
  <c r="Z37" i="1"/>
  <c r="AE37" i="1" s="1"/>
  <c r="Z38" i="1"/>
  <c r="AE38" i="1" s="1"/>
  <c r="Z39" i="1"/>
  <c r="Z40" i="1"/>
  <c r="AE40" i="1" s="1"/>
  <c r="Z41" i="1"/>
  <c r="AE41" i="1" s="1"/>
  <c r="Z42" i="1"/>
  <c r="AE42" i="1" s="1"/>
  <c r="Z43" i="1"/>
  <c r="AE43" i="1" s="1"/>
  <c r="Z44" i="1"/>
  <c r="AE44" i="1" s="1"/>
  <c r="Z45" i="1"/>
  <c r="AE45" i="1" s="1"/>
  <c r="Z46" i="1"/>
  <c r="AE46" i="1" s="1"/>
  <c r="Z47" i="1"/>
  <c r="AE47" i="1" s="1"/>
  <c r="Z48" i="1"/>
  <c r="AE48" i="1" s="1"/>
  <c r="Z49" i="1"/>
  <c r="AE49" i="1" s="1"/>
  <c r="Z50" i="1"/>
  <c r="AE50" i="1" s="1"/>
  <c r="Z51" i="1"/>
  <c r="Z52" i="1"/>
  <c r="AE52" i="1" s="1"/>
  <c r="Z53" i="1"/>
  <c r="AE53" i="1" s="1"/>
  <c r="Z54" i="1"/>
  <c r="AE54" i="1" s="1"/>
  <c r="Z55" i="1"/>
  <c r="AE55" i="1" s="1"/>
  <c r="Z56" i="1"/>
  <c r="AE56" i="1" s="1"/>
  <c r="Z57" i="1"/>
  <c r="AE57" i="1" s="1"/>
  <c r="Z58" i="1"/>
  <c r="AE58" i="1" s="1"/>
  <c r="Z59" i="1"/>
  <c r="AE59" i="1" s="1"/>
  <c r="Z60" i="1"/>
  <c r="AE60" i="1" s="1"/>
  <c r="Z61" i="1"/>
  <c r="AE61" i="1" s="1"/>
  <c r="Z62" i="1"/>
  <c r="AE62" i="1" s="1"/>
  <c r="Z63" i="1"/>
  <c r="AE63" i="1" s="1"/>
  <c r="Z64" i="1"/>
  <c r="AE64" i="1" s="1"/>
  <c r="Z65" i="1"/>
  <c r="AE65" i="1" s="1"/>
  <c r="Z66" i="1"/>
  <c r="AE66" i="1" s="1"/>
  <c r="Z67" i="1"/>
  <c r="Z68" i="1"/>
  <c r="AE68" i="1" s="1"/>
  <c r="Z69" i="1"/>
  <c r="AE69" i="1" s="1"/>
  <c r="Z70" i="1"/>
  <c r="AE70" i="1" s="1"/>
  <c r="Z71" i="1"/>
  <c r="AE71" i="1" s="1"/>
  <c r="Z72" i="1"/>
  <c r="AE72" i="1" s="1"/>
  <c r="Z73" i="1"/>
  <c r="AE73" i="1" s="1"/>
  <c r="Z74" i="1"/>
  <c r="AE74" i="1" s="1"/>
  <c r="Z75" i="1"/>
  <c r="AE75" i="1" s="1"/>
  <c r="Z76" i="1"/>
  <c r="AE76" i="1" s="1"/>
  <c r="Z77" i="1"/>
  <c r="AE77" i="1" s="1"/>
  <c r="Z78" i="1"/>
  <c r="AE78" i="1" s="1"/>
  <c r="Z79" i="1"/>
  <c r="AE79" i="1" s="1"/>
  <c r="Z80" i="1"/>
  <c r="AE80" i="1" s="1"/>
  <c r="Z81" i="1"/>
  <c r="AE81" i="1" s="1"/>
  <c r="Z82" i="1"/>
  <c r="AE82" i="1" s="1"/>
  <c r="Z83" i="1"/>
  <c r="Z84" i="1"/>
  <c r="AE84" i="1" s="1"/>
  <c r="Z85" i="1"/>
  <c r="AE85" i="1" s="1"/>
  <c r="Z86" i="1"/>
  <c r="AE86" i="1" s="1"/>
  <c r="Z87" i="1"/>
  <c r="AE87" i="1" s="1"/>
  <c r="Z88" i="1"/>
  <c r="AE88" i="1" s="1"/>
  <c r="Z89" i="1"/>
  <c r="AE89" i="1" s="1"/>
  <c r="Z90" i="1"/>
  <c r="Z91" i="1"/>
  <c r="AE91" i="1" s="1"/>
  <c r="Z92" i="1"/>
  <c r="AE92" i="1" s="1"/>
  <c r="Z93" i="1"/>
  <c r="AE93" i="1" s="1"/>
  <c r="Z94" i="1"/>
  <c r="AE94" i="1" s="1"/>
  <c r="Z95" i="1"/>
  <c r="AE95" i="1" s="1"/>
  <c r="Z96" i="1"/>
  <c r="AE96" i="1" s="1"/>
  <c r="Z97" i="1"/>
  <c r="AE97" i="1" s="1"/>
  <c r="Z98" i="1"/>
  <c r="AE98" i="1" s="1"/>
  <c r="Z99" i="1"/>
  <c r="Z100" i="1"/>
  <c r="AE100" i="1" s="1"/>
  <c r="Z101" i="1"/>
  <c r="AE101" i="1" s="1"/>
  <c r="Z102" i="1"/>
  <c r="AE102" i="1" s="1"/>
  <c r="Z103" i="1"/>
  <c r="AE103" i="1" s="1"/>
  <c r="Z104" i="1"/>
  <c r="AE104" i="1" s="1"/>
  <c r="Z105" i="1"/>
  <c r="AE105" i="1" s="1"/>
  <c r="Z106" i="1"/>
  <c r="Z107" i="1"/>
  <c r="AE107" i="1" s="1"/>
  <c r="Z108" i="1"/>
  <c r="AE108" i="1" s="1"/>
  <c r="Z109" i="1"/>
  <c r="AE109" i="1" s="1"/>
  <c r="Z110" i="1"/>
  <c r="AE110" i="1" s="1"/>
  <c r="Z111" i="1"/>
  <c r="AE111" i="1" s="1"/>
  <c r="Z112" i="1"/>
  <c r="AE112" i="1" s="1"/>
  <c r="Z113" i="1"/>
  <c r="AE113" i="1" s="1"/>
  <c r="Z114" i="1"/>
  <c r="AE114" i="1" s="1"/>
  <c r="Z115" i="1"/>
  <c r="Z116" i="1"/>
  <c r="AE116" i="1" s="1"/>
  <c r="Z117" i="1"/>
  <c r="AE117" i="1" s="1"/>
  <c r="Z118" i="1"/>
  <c r="AE118" i="1" s="1"/>
  <c r="Z119" i="1"/>
  <c r="AE119" i="1" s="1"/>
  <c r="Z120" i="1"/>
  <c r="AE120" i="1" s="1"/>
  <c r="Z121" i="1"/>
  <c r="AE121" i="1" s="1"/>
  <c r="Z122" i="1"/>
  <c r="Z123" i="1"/>
  <c r="AE123" i="1" s="1"/>
  <c r="Z124" i="1"/>
  <c r="AE124" i="1" s="1"/>
  <c r="Z125" i="1"/>
  <c r="AE125" i="1" s="1"/>
  <c r="Z126" i="1"/>
  <c r="AE126" i="1" s="1"/>
  <c r="Z127" i="1"/>
  <c r="AE127" i="1" s="1"/>
  <c r="Z128" i="1"/>
  <c r="AE128" i="1" s="1"/>
  <c r="Y15" i="1"/>
  <c r="AD15" i="1" s="1"/>
  <c r="Y16" i="1"/>
  <c r="Y17" i="1"/>
  <c r="AD17" i="1" s="1"/>
  <c r="AC17" i="1" s="1"/>
  <c r="Y18" i="1"/>
  <c r="AD18" i="1" s="1"/>
  <c r="Y19" i="1"/>
  <c r="AD19" i="1" s="1"/>
  <c r="Y20" i="1"/>
  <c r="Y21" i="1"/>
  <c r="AD21" i="1" s="1"/>
  <c r="Y22" i="1"/>
  <c r="AD22" i="1" s="1"/>
  <c r="Y23" i="1"/>
  <c r="AD23" i="1" s="1"/>
  <c r="Y24" i="1"/>
  <c r="Y25" i="1"/>
  <c r="AD25" i="1" s="1"/>
  <c r="Y26" i="1"/>
  <c r="AD26" i="1" s="1"/>
  <c r="Y27" i="1"/>
  <c r="AD27" i="1" s="1"/>
  <c r="Y28" i="1"/>
  <c r="Y29" i="1"/>
  <c r="AD29" i="1" s="1"/>
  <c r="Y30" i="1"/>
  <c r="AD30" i="1" s="1"/>
  <c r="Y31" i="1"/>
  <c r="AD31" i="1" s="1"/>
  <c r="Y32" i="1"/>
  <c r="Y33" i="1"/>
  <c r="AD33" i="1" s="1"/>
  <c r="Y34" i="1"/>
  <c r="AD34" i="1" s="1"/>
  <c r="Y35" i="1"/>
  <c r="AD35" i="1" s="1"/>
  <c r="Y36" i="1"/>
  <c r="Y37" i="1"/>
  <c r="AD37" i="1" s="1"/>
  <c r="Y38" i="1"/>
  <c r="AD38" i="1" s="1"/>
  <c r="Y39" i="1"/>
  <c r="AD39" i="1" s="1"/>
  <c r="Y40" i="1"/>
  <c r="Y41" i="1"/>
  <c r="AD41" i="1" s="1"/>
  <c r="Y42" i="1"/>
  <c r="AD42" i="1" s="1"/>
  <c r="Y43" i="1"/>
  <c r="AD43" i="1" s="1"/>
  <c r="Y44" i="1"/>
  <c r="Y45" i="1"/>
  <c r="Y46" i="1"/>
  <c r="AD46" i="1" s="1"/>
  <c r="Y47" i="1"/>
  <c r="Y48" i="1"/>
  <c r="AD48" i="1" s="1"/>
  <c r="AC48" i="1" s="1"/>
  <c r="Y49" i="1"/>
  <c r="AD49" i="1" s="1"/>
  <c r="Y50" i="1"/>
  <c r="AD50" i="1" s="1"/>
  <c r="Y51" i="1"/>
  <c r="AD51" i="1" s="1"/>
  <c r="Y52" i="1"/>
  <c r="Y53" i="1"/>
  <c r="AD53" i="1" s="1"/>
  <c r="Y54" i="1"/>
  <c r="AD54" i="1" s="1"/>
  <c r="Y55" i="1"/>
  <c r="AD55" i="1" s="1"/>
  <c r="Y56" i="1"/>
  <c r="Y57" i="1"/>
  <c r="AD57" i="1" s="1"/>
  <c r="Y58" i="1"/>
  <c r="AD58" i="1" s="1"/>
  <c r="Y59" i="1"/>
  <c r="AD59" i="1" s="1"/>
  <c r="Y60" i="1"/>
  <c r="AD60" i="1" s="1"/>
  <c r="AC60" i="1" s="1"/>
  <c r="Y61" i="1"/>
  <c r="Y62" i="1"/>
  <c r="AD62" i="1" s="1"/>
  <c r="Y63" i="1"/>
  <c r="AD63" i="1" s="1"/>
  <c r="Y64" i="1"/>
  <c r="AD64" i="1" s="1"/>
  <c r="AC64" i="1" s="1"/>
  <c r="Y65" i="1"/>
  <c r="AD65" i="1" s="1"/>
  <c r="Y66" i="1"/>
  <c r="AD66" i="1" s="1"/>
  <c r="Y67" i="1"/>
  <c r="AD67" i="1" s="1"/>
  <c r="Y68" i="1"/>
  <c r="Y69" i="1"/>
  <c r="AD69" i="1" s="1"/>
  <c r="Y70" i="1"/>
  <c r="AD70" i="1" s="1"/>
  <c r="Y71" i="1"/>
  <c r="AD71" i="1" s="1"/>
  <c r="Y72" i="1"/>
  <c r="Y73" i="1"/>
  <c r="AD73" i="1" s="1"/>
  <c r="Y74" i="1"/>
  <c r="AD74" i="1" s="1"/>
  <c r="Y75" i="1"/>
  <c r="AD75" i="1" s="1"/>
  <c r="Y76" i="1"/>
  <c r="AD76" i="1" s="1"/>
  <c r="AC76" i="1" s="1"/>
  <c r="Y77" i="1"/>
  <c r="Y78" i="1"/>
  <c r="AD78" i="1" s="1"/>
  <c r="Y79" i="1"/>
  <c r="AD79" i="1" s="1"/>
  <c r="Y80" i="1"/>
  <c r="AD80" i="1" s="1"/>
  <c r="AC80" i="1" s="1"/>
  <c r="Y81" i="1"/>
  <c r="AD81" i="1" s="1"/>
  <c r="AC81" i="1" s="1"/>
  <c r="Y82" i="1"/>
  <c r="AD82" i="1" s="1"/>
  <c r="Y83" i="1"/>
  <c r="AD83" i="1" s="1"/>
  <c r="Y84" i="1"/>
  <c r="Y85" i="1"/>
  <c r="AD85" i="1" s="1"/>
  <c r="AC85" i="1" s="1"/>
  <c r="Y86" i="1"/>
  <c r="AD86" i="1" s="1"/>
  <c r="Y87" i="1"/>
  <c r="AD87" i="1" s="1"/>
  <c r="Y88" i="1"/>
  <c r="Y89" i="1"/>
  <c r="Y90" i="1"/>
  <c r="AD90" i="1" s="1"/>
  <c r="Y91" i="1"/>
  <c r="AD91" i="1" s="1"/>
  <c r="Y92" i="1"/>
  <c r="AD92" i="1" s="1"/>
  <c r="AC92" i="1" s="1"/>
  <c r="Y93" i="1"/>
  <c r="Y94" i="1"/>
  <c r="Y95" i="1"/>
  <c r="AD95" i="1" s="1"/>
  <c r="Y96" i="1"/>
  <c r="AD96" i="1" s="1"/>
  <c r="AC96" i="1" s="1"/>
  <c r="Y97" i="1"/>
  <c r="Y98" i="1"/>
  <c r="AD98" i="1" s="1"/>
  <c r="Y99" i="1"/>
  <c r="AD99" i="1" s="1"/>
  <c r="Y100" i="1"/>
  <c r="Y101" i="1"/>
  <c r="Y102" i="1"/>
  <c r="AD102" i="1" s="1"/>
  <c r="Y103" i="1"/>
  <c r="AD103" i="1" s="1"/>
  <c r="Y104" i="1"/>
  <c r="Y105" i="1"/>
  <c r="Y106" i="1"/>
  <c r="AD106" i="1" s="1"/>
  <c r="Y107" i="1"/>
  <c r="AD107" i="1" s="1"/>
  <c r="Y108" i="1"/>
  <c r="AD108" i="1" s="1"/>
  <c r="AC108" i="1" s="1"/>
  <c r="Y109" i="1"/>
  <c r="Y110" i="1"/>
  <c r="Y111" i="1"/>
  <c r="AD111" i="1" s="1"/>
  <c r="Y112" i="1"/>
  <c r="AD112" i="1" s="1"/>
  <c r="AC112" i="1" s="1"/>
  <c r="Y113" i="1"/>
  <c r="Y114" i="1"/>
  <c r="AD114" i="1" s="1"/>
  <c r="Y115" i="1"/>
  <c r="AD115" i="1" s="1"/>
  <c r="Y116" i="1"/>
  <c r="Y117" i="1"/>
  <c r="Y118" i="1"/>
  <c r="AD118" i="1" s="1"/>
  <c r="Y119" i="1"/>
  <c r="AD119" i="1" s="1"/>
  <c r="Y120" i="1"/>
  <c r="Y121" i="1"/>
  <c r="Y122" i="1"/>
  <c r="AD122" i="1" s="1"/>
  <c r="Y123" i="1"/>
  <c r="AD123" i="1" s="1"/>
  <c r="Y124" i="1"/>
  <c r="AD124" i="1" s="1"/>
  <c r="AC124" i="1" s="1"/>
  <c r="Y125" i="1"/>
  <c r="Y126" i="1"/>
  <c r="Y127" i="1"/>
  <c r="AD127" i="1" s="1"/>
  <c r="Y128" i="1"/>
  <c r="X85" i="1"/>
  <c r="X69" i="1"/>
  <c r="X60" i="1"/>
  <c r="X57" i="1"/>
  <c r="X42" i="1"/>
  <c r="X18" i="1"/>
  <c r="P15" i="1"/>
  <c r="U15" i="1" s="1"/>
  <c r="Q15" i="1"/>
  <c r="P16" i="1"/>
  <c r="Q16" i="1"/>
  <c r="V16" i="1" s="1"/>
  <c r="P17" i="1"/>
  <c r="U17" i="1" s="1"/>
  <c r="Q17" i="1"/>
  <c r="P18" i="1"/>
  <c r="U18" i="1" s="1"/>
  <c r="Q18" i="1"/>
  <c r="V18" i="1" s="1"/>
  <c r="P19" i="1"/>
  <c r="U19" i="1" s="1"/>
  <c r="Q19" i="1"/>
  <c r="P20" i="1"/>
  <c r="Q20" i="1"/>
  <c r="V20" i="1" s="1"/>
  <c r="P21" i="1"/>
  <c r="U21" i="1" s="1"/>
  <c r="Q21" i="1"/>
  <c r="P22" i="1"/>
  <c r="Q22" i="1"/>
  <c r="V22" i="1" s="1"/>
  <c r="P23" i="1"/>
  <c r="U23" i="1" s="1"/>
  <c r="Q23" i="1"/>
  <c r="P24" i="1"/>
  <c r="Q24" i="1"/>
  <c r="V24" i="1" s="1"/>
  <c r="P25" i="1"/>
  <c r="U25" i="1" s="1"/>
  <c r="Q25" i="1"/>
  <c r="P26" i="1"/>
  <c r="U26" i="1" s="1"/>
  <c r="Q26" i="1"/>
  <c r="V26" i="1" s="1"/>
  <c r="P27" i="1"/>
  <c r="U27" i="1" s="1"/>
  <c r="Q27" i="1"/>
  <c r="P28" i="1"/>
  <c r="Q28" i="1"/>
  <c r="V28" i="1" s="1"/>
  <c r="P29" i="1"/>
  <c r="U29" i="1" s="1"/>
  <c r="Q29" i="1"/>
  <c r="P30" i="1"/>
  <c r="U30" i="1" s="1"/>
  <c r="Q30" i="1"/>
  <c r="V30" i="1" s="1"/>
  <c r="P31" i="1"/>
  <c r="U31" i="1" s="1"/>
  <c r="Q31" i="1"/>
  <c r="P32" i="1"/>
  <c r="Q32" i="1"/>
  <c r="V32" i="1" s="1"/>
  <c r="P33" i="1"/>
  <c r="U33" i="1" s="1"/>
  <c r="Q33" i="1"/>
  <c r="P34" i="1"/>
  <c r="U34" i="1" s="1"/>
  <c r="Q34" i="1"/>
  <c r="V34" i="1" s="1"/>
  <c r="P35" i="1"/>
  <c r="U35" i="1" s="1"/>
  <c r="Q35" i="1"/>
  <c r="P36" i="1"/>
  <c r="Q36" i="1"/>
  <c r="V36" i="1" s="1"/>
  <c r="P37" i="1"/>
  <c r="U37" i="1" s="1"/>
  <c r="Q37" i="1"/>
  <c r="P38" i="1"/>
  <c r="Q38" i="1"/>
  <c r="V38" i="1" s="1"/>
  <c r="P39" i="1"/>
  <c r="U39" i="1" s="1"/>
  <c r="Q39" i="1"/>
  <c r="P40" i="1"/>
  <c r="Q40" i="1"/>
  <c r="V40" i="1" s="1"/>
  <c r="P41" i="1"/>
  <c r="U41" i="1" s="1"/>
  <c r="Q41" i="1"/>
  <c r="P42" i="1"/>
  <c r="U42" i="1" s="1"/>
  <c r="Q42" i="1"/>
  <c r="V42" i="1" s="1"/>
  <c r="P43" i="1"/>
  <c r="U43" i="1" s="1"/>
  <c r="Q43" i="1"/>
  <c r="P44" i="1"/>
  <c r="Q44" i="1"/>
  <c r="V44" i="1" s="1"/>
  <c r="P45" i="1"/>
  <c r="U45" i="1" s="1"/>
  <c r="Q45" i="1"/>
  <c r="V45" i="1" s="1"/>
  <c r="P46" i="1"/>
  <c r="U46" i="1" s="1"/>
  <c r="Q46" i="1"/>
  <c r="V46" i="1" s="1"/>
  <c r="P47" i="1"/>
  <c r="U47" i="1" s="1"/>
  <c r="Q47" i="1"/>
  <c r="P48" i="1"/>
  <c r="U48" i="1" s="1"/>
  <c r="Q48" i="1"/>
  <c r="V48" i="1" s="1"/>
  <c r="P49" i="1"/>
  <c r="U49" i="1" s="1"/>
  <c r="Q49" i="1"/>
  <c r="P50" i="1"/>
  <c r="Q50" i="1"/>
  <c r="V50" i="1" s="1"/>
  <c r="P51" i="1"/>
  <c r="U51" i="1" s="1"/>
  <c r="Q51" i="1"/>
  <c r="P52" i="1"/>
  <c r="U52" i="1" s="1"/>
  <c r="Q52" i="1"/>
  <c r="V52" i="1" s="1"/>
  <c r="P53" i="1"/>
  <c r="U53" i="1" s="1"/>
  <c r="Q53" i="1"/>
  <c r="P54" i="1"/>
  <c r="Q54" i="1"/>
  <c r="V54" i="1" s="1"/>
  <c r="P55" i="1"/>
  <c r="U55" i="1" s="1"/>
  <c r="Q55" i="1"/>
  <c r="P56" i="1"/>
  <c r="Q56" i="1"/>
  <c r="V56" i="1" s="1"/>
  <c r="P57" i="1"/>
  <c r="U57" i="1" s="1"/>
  <c r="Q57" i="1"/>
  <c r="P58" i="1"/>
  <c r="Q58" i="1"/>
  <c r="V58" i="1" s="1"/>
  <c r="P59" i="1"/>
  <c r="U59" i="1" s="1"/>
  <c r="Q59" i="1"/>
  <c r="P60" i="1"/>
  <c r="U60" i="1" s="1"/>
  <c r="Q60" i="1"/>
  <c r="V60" i="1" s="1"/>
  <c r="P61" i="1"/>
  <c r="U61" i="1" s="1"/>
  <c r="Q61" i="1"/>
  <c r="P62" i="1"/>
  <c r="Q62" i="1"/>
  <c r="V62" i="1" s="1"/>
  <c r="P63" i="1"/>
  <c r="U63" i="1" s="1"/>
  <c r="Q63" i="1"/>
  <c r="P64" i="1"/>
  <c r="U64" i="1" s="1"/>
  <c r="Q64" i="1"/>
  <c r="V64" i="1" s="1"/>
  <c r="P65" i="1"/>
  <c r="U65" i="1" s="1"/>
  <c r="Q65" i="1"/>
  <c r="P66" i="1"/>
  <c r="Q66" i="1"/>
  <c r="V66" i="1" s="1"/>
  <c r="P67" i="1"/>
  <c r="U67" i="1" s="1"/>
  <c r="Q67" i="1"/>
  <c r="P68" i="1"/>
  <c r="U68" i="1" s="1"/>
  <c r="Q68" i="1"/>
  <c r="V68" i="1" s="1"/>
  <c r="P69" i="1"/>
  <c r="U69" i="1" s="1"/>
  <c r="Q69" i="1"/>
  <c r="P70" i="1"/>
  <c r="Q70" i="1"/>
  <c r="V70" i="1" s="1"/>
  <c r="P71" i="1"/>
  <c r="U71" i="1" s="1"/>
  <c r="Q71" i="1"/>
  <c r="V71" i="1" s="1"/>
  <c r="P72" i="1"/>
  <c r="Q72" i="1"/>
  <c r="V72" i="1" s="1"/>
  <c r="P73" i="1"/>
  <c r="U73" i="1" s="1"/>
  <c r="Q73" i="1"/>
  <c r="V73" i="1" s="1"/>
  <c r="P74" i="1"/>
  <c r="U74" i="1" s="1"/>
  <c r="Q74" i="1"/>
  <c r="V74" i="1" s="1"/>
  <c r="P75" i="1"/>
  <c r="U75" i="1" s="1"/>
  <c r="Q75" i="1"/>
  <c r="V75" i="1" s="1"/>
  <c r="P76" i="1"/>
  <c r="Q76" i="1"/>
  <c r="V76" i="1" s="1"/>
  <c r="P77" i="1"/>
  <c r="U77" i="1" s="1"/>
  <c r="Q77" i="1"/>
  <c r="V77" i="1" s="1"/>
  <c r="P78" i="1"/>
  <c r="Q78" i="1"/>
  <c r="V78" i="1" s="1"/>
  <c r="P79" i="1"/>
  <c r="U79" i="1" s="1"/>
  <c r="Q79" i="1"/>
  <c r="V79" i="1" s="1"/>
  <c r="P80" i="1"/>
  <c r="U80" i="1" s="1"/>
  <c r="Q80" i="1"/>
  <c r="V80" i="1" s="1"/>
  <c r="P81" i="1"/>
  <c r="U81" i="1" s="1"/>
  <c r="Q81" i="1"/>
  <c r="V81" i="1" s="1"/>
  <c r="P82" i="1"/>
  <c r="U82" i="1" s="1"/>
  <c r="Q82" i="1"/>
  <c r="V82" i="1" s="1"/>
  <c r="P83" i="1"/>
  <c r="U83" i="1" s="1"/>
  <c r="Q83" i="1"/>
  <c r="V83" i="1" s="1"/>
  <c r="P84" i="1"/>
  <c r="Q84" i="1"/>
  <c r="V84" i="1" s="1"/>
  <c r="P85" i="1"/>
  <c r="U85" i="1" s="1"/>
  <c r="Q85" i="1"/>
  <c r="V85" i="1" s="1"/>
  <c r="P86" i="1"/>
  <c r="Q86" i="1"/>
  <c r="V86" i="1" s="1"/>
  <c r="P87" i="1"/>
  <c r="U87" i="1" s="1"/>
  <c r="Q87" i="1"/>
  <c r="V87" i="1" s="1"/>
  <c r="P88" i="1"/>
  <c r="Q88" i="1"/>
  <c r="V88" i="1" s="1"/>
  <c r="P89" i="1"/>
  <c r="U89" i="1" s="1"/>
  <c r="Q89" i="1"/>
  <c r="V89" i="1" s="1"/>
  <c r="P90" i="1"/>
  <c r="Q90" i="1"/>
  <c r="V90" i="1" s="1"/>
  <c r="P91" i="1"/>
  <c r="Q91" i="1"/>
  <c r="V91" i="1" s="1"/>
  <c r="P92" i="1"/>
  <c r="Q92" i="1"/>
  <c r="V92" i="1" s="1"/>
  <c r="P93" i="1"/>
  <c r="U93" i="1" s="1"/>
  <c r="Q93" i="1"/>
  <c r="P94" i="1"/>
  <c r="U94" i="1" s="1"/>
  <c r="Q94" i="1"/>
  <c r="V94" i="1" s="1"/>
  <c r="P95" i="1"/>
  <c r="U95" i="1" s="1"/>
  <c r="Q95" i="1"/>
  <c r="P96" i="1"/>
  <c r="Q96" i="1"/>
  <c r="V96" i="1" s="1"/>
  <c r="P97" i="1"/>
  <c r="U97" i="1" s="1"/>
  <c r="Q97" i="1"/>
  <c r="P98" i="1"/>
  <c r="Q98" i="1"/>
  <c r="V98" i="1" s="1"/>
  <c r="P99" i="1"/>
  <c r="Q99" i="1"/>
  <c r="V99" i="1" s="1"/>
  <c r="P100" i="1"/>
  <c r="Q100" i="1"/>
  <c r="V100" i="1" s="1"/>
  <c r="P101" i="1"/>
  <c r="U101" i="1" s="1"/>
  <c r="Q101" i="1"/>
  <c r="P102" i="1"/>
  <c r="U102" i="1" s="1"/>
  <c r="Q102" i="1"/>
  <c r="V102" i="1" s="1"/>
  <c r="P103" i="1"/>
  <c r="U103" i="1" s="1"/>
  <c r="Q103" i="1"/>
  <c r="P104" i="1"/>
  <c r="Q104" i="1"/>
  <c r="V104" i="1" s="1"/>
  <c r="P105" i="1"/>
  <c r="U105" i="1" s="1"/>
  <c r="Q105" i="1"/>
  <c r="P106" i="1"/>
  <c r="Q106" i="1"/>
  <c r="V106" i="1" s="1"/>
  <c r="P107" i="1"/>
  <c r="U107" i="1" s="1"/>
  <c r="Q107" i="1"/>
  <c r="P108" i="1"/>
  <c r="Q108" i="1"/>
  <c r="V108" i="1" s="1"/>
  <c r="P109" i="1"/>
  <c r="Q109" i="1"/>
  <c r="V109" i="1" s="1"/>
  <c r="P110" i="1"/>
  <c r="Q110" i="1"/>
  <c r="V110" i="1" s="1"/>
  <c r="P111" i="1"/>
  <c r="U111" i="1" s="1"/>
  <c r="Q111" i="1"/>
  <c r="P112" i="1"/>
  <c r="Q112" i="1"/>
  <c r="V112" i="1" s="1"/>
  <c r="P113" i="1"/>
  <c r="U113" i="1" s="1"/>
  <c r="Q113" i="1"/>
  <c r="P114" i="1"/>
  <c r="Q114" i="1"/>
  <c r="V114" i="1" s="1"/>
  <c r="P115" i="1"/>
  <c r="U115" i="1" s="1"/>
  <c r="Q115" i="1"/>
  <c r="P116" i="1"/>
  <c r="Q116" i="1"/>
  <c r="V116" i="1" s="1"/>
  <c r="P117" i="1"/>
  <c r="Q117" i="1"/>
  <c r="V117" i="1" s="1"/>
  <c r="P118" i="1"/>
  <c r="Q118" i="1"/>
  <c r="V118" i="1" s="1"/>
  <c r="P119" i="1"/>
  <c r="U119" i="1" s="1"/>
  <c r="Q119" i="1"/>
  <c r="P120" i="1"/>
  <c r="Q120" i="1"/>
  <c r="V120" i="1" s="1"/>
  <c r="P121" i="1"/>
  <c r="U121" i="1" s="1"/>
  <c r="Q121" i="1"/>
  <c r="P122" i="1"/>
  <c r="Q122" i="1"/>
  <c r="V122" i="1" s="1"/>
  <c r="P123" i="1"/>
  <c r="U123" i="1" s="1"/>
  <c r="Q123" i="1"/>
  <c r="V123" i="1" s="1"/>
  <c r="P124" i="1"/>
  <c r="U124" i="1" s="1"/>
  <c r="Q124" i="1"/>
  <c r="V124" i="1" s="1"/>
  <c r="P125" i="1"/>
  <c r="U125" i="1" s="1"/>
  <c r="Q125" i="1"/>
  <c r="V125" i="1" s="1"/>
  <c r="P126" i="1"/>
  <c r="Q126" i="1"/>
  <c r="V126" i="1" s="1"/>
  <c r="P127" i="1"/>
  <c r="U127" i="1" s="1"/>
  <c r="Q127" i="1"/>
  <c r="V127" i="1" s="1"/>
  <c r="P128" i="1"/>
  <c r="U128" i="1" s="1"/>
  <c r="Q128" i="1"/>
  <c r="V128" i="1" s="1"/>
  <c r="C12" i="1"/>
  <c r="D12" i="1" s="1"/>
  <c r="H28" i="1"/>
  <c r="M28" i="1" s="1"/>
  <c r="H15" i="1"/>
  <c r="M15" i="1" s="1"/>
  <c r="H16" i="1"/>
  <c r="M16" i="1" s="1"/>
  <c r="H17" i="1"/>
  <c r="M17" i="1" s="1"/>
  <c r="H18" i="1"/>
  <c r="M18" i="1" s="1"/>
  <c r="H19" i="1"/>
  <c r="M19" i="1" s="1"/>
  <c r="H20" i="1"/>
  <c r="M20" i="1" s="1"/>
  <c r="H21" i="1"/>
  <c r="M21" i="1" s="1"/>
  <c r="H22" i="1"/>
  <c r="M22" i="1" s="1"/>
  <c r="H23" i="1"/>
  <c r="M23" i="1" s="1"/>
  <c r="H24" i="1"/>
  <c r="M24" i="1" s="1"/>
  <c r="H25" i="1"/>
  <c r="M25" i="1" s="1"/>
  <c r="H26" i="1"/>
  <c r="M26" i="1" s="1"/>
  <c r="H27" i="1"/>
  <c r="M27" i="1" s="1"/>
  <c r="H29" i="1"/>
  <c r="M29" i="1" s="1"/>
  <c r="H30" i="1"/>
  <c r="M30" i="1" s="1"/>
  <c r="H31" i="1"/>
  <c r="M31" i="1" s="1"/>
  <c r="H32" i="1"/>
  <c r="M32" i="1" s="1"/>
  <c r="H33" i="1"/>
  <c r="M33" i="1" s="1"/>
  <c r="H34" i="1"/>
  <c r="M34" i="1" s="1"/>
  <c r="H35" i="1"/>
  <c r="M35" i="1" s="1"/>
  <c r="H36" i="1"/>
  <c r="M36" i="1" s="1"/>
  <c r="H37" i="1"/>
  <c r="M37" i="1" s="1"/>
  <c r="H38" i="1"/>
  <c r="M38" i="1" s="1"/>
  <c r="H39" i="1"/>
  <c r="M39" i="1" s="1"/>
  <c r="H40" i="1"/>
  <c r="M40" i="1" s="1"/>
  <c r="H41" i="1"/>
  <c r="M41" i="1" s="1"/>
  <c r="H42" i="1"/>
  <c r="M42" i="1" s="1"/>
  <c r="H43" i="1"/>
  <c r="M43" i="1" s="1"/>
  <c r="H44" i="1"/>
  <c r="M44" i="1" s="1"/>
  <c r="H45" i="1"/>
  <c r="M45" i="1" s="1"/>
  <c r="H46" i="1"/>
  <c r="H47" i="1"/>
  <c r="M47" i="1" s="1"/>
  <c r="H48" i="1"/>
  <c r="M48" i="1" s="1"/>
  <c r="H49" i="1"/>
  <c r="M49" i="1" s="1"/>
  <c r="H50" i="1"/>
  <c r="M50" i="1" s="1"/>
  <c r="H51" i="1"/>
  <c r="M51" i="1" s="1"/>
  <c r="H52" i="1"/>
  <c r="M52" i="1" s="1"/>
  <c r="H53" i="1"/>
  <c r="M53" i="1" s="1"/>
  <c r="H54" i="1"/>
  <c r="M54" i="1" s="1"/>
  <c r="H55" i="1"/>
  <c r="M55" i="1" s="1"/>
  <c r="H56" i="1"/>
  <c r="M56" i="1" s="1"/>
  <c r="H57" i="1"/>
  <c r="M57" i="1" s="1"/>
  <c r="H58" i="1"/>
  <c r="M58" i="1" s="1"/>
  <c r="H59" i="1"/>
  <c r="M59" i="1" s="1"/>
  <c r="H60" i="1"/>
  <c r="M60" i="1" s="1"/>
  <c r="H61" i="1"/>
  <c r="M61" i="1" s="1"/>
  <c r="H62" i="1"/>
  <c r="M62" i="1" s="1"/>
  <c r="H63" i="1"/>
  <c r="M63" i="1" s="1"/>
  <c r="H64" i="1"/>
  <c r="M64" i="1" s="1"/>
  <c r="H65" i="1"/>
  <c r="M65" i="1" s="1"/>
  <c r="H66" i="1"/>
  <c r="M66" i="1" s="1"/>
  <c r="H67" i="1"/>
  <c r="M67" i="1" s="1"/>
  <c r="H68" i="1"/>
  <c r="M68" i="1" s="1"/>
  <c r="H69" i="1"/>
  <c r="M69" i="1" s="1"/>
  <c r="H70" i="1"/>
  <c r="M70" i="1" s="1"/>
  <c r="H71" i="1"/>
  <c r="M71" i="1" s="1"/>
  <c r="H72" i="1"/>
  <c r="M72" i="1" s="1"/>
  <c r="H73" i="1"/>
  <c r="M73" i="1" s="1"/>
  <c r="H74" i="1"/>
  <c r="M74" i="1" s="1"/>
  <c r="H75" i="1"/>
  <c r="M75" i="1" s="1"/>
  <c r="H76" i="1"/>
  <c r="M76" i="1" s="1"/>
  <c r="H77" i="1"/>
  <c r="M77" i="1" s="1"/>
  <c r="H78" i="1"/>
  <c r="M78" i="1" s="1"/>
  <c r="H79" i="1"/>
  <c r="M79" i="1" s="1"/>
  <c r="H80" i="1"/>
  <c r="M80" i="1" s="1"/>
  <c r="H81" i="1"/>
  <c r="M81" i="1" s="1"/>
  <c r="H82" i="1"/>
  <c r="M82" i="1" s="1"/>
  <c r="H83" i="1"/>
  <c r="M83" i="1" s="1"/>
  <c r="H84" i="1"/>
  <c r="M84" i="1" s="1"/>
  <c r="H85" i="1"/>
  <c r="M85" i="1" s="1"/>
  <c r="H86" i="1"/>
  <c r="M86" i="1" s="1"/>
  <c r="H87" i="1"/>
  <c r="M87" i="1" s="1"/>
  <c r="H88" i="1"/>
  <c r="M88" i="1" s="1"/>
  <c r="H89" i="1"/>
  <c r="M89" i="1" s="1"/>
  <c r="H90" i="1"/>
  <c r="M90" i="1" s="1"/>
  <c r="H91" i="1"/>
  <c r="M91" i="1" s="1"/>
  <c r="H92" i="1"/>
  <c r="M92" i="1" s="1"/>
  <c r="H93" i="1"/>
  <c r="M93" i="1" s="1"/>
  <c r="H94" i="1"/>
  <c r="M94" i="1" s="1"/>
  <c r="H95" i="1"/>
  <c r="M95" i="1" s="1"/>
  <c r="H96" i="1"/>
  <c r="M96" i="1" s="1"/>
  <c r="H97" i="1"/>
  <c r="M97" i="1" s="1"/>
  <c r="H98" i="1"/>
  <c r="M98" i="1" s="1"/>
  <c r="H99" i="1"/>
  <c r="M99" i="1" s="1"/>
  <c r="H100" i="1"/>
  <c r="M100" i="1" s="1"/>
  <c r="H101" i="1"/>
  <c r="M101" i="1" s="1"/>
  <c r="H102" i="1"/>
  <c r="M102" i="1" s="1"/>
  <c r="H103" i="1"/>
  <c r="M103" i="1" s="1"/>
  <c r="H104" i="1"/>
  <c r="M104" i="1" s="1"/>
  <c r="H105" i="1"/>
  <c r="M105" i="1" s="1"/>
  <c r="H106" i="1"/>
  <c r="M106" i="1" s="1"/>
  <c r="H107" i="1"/>
  <c r="M107" i="1" s="1"/>
  <c r="H108" i="1"/>
  <c r="M108" i="1" s="1"/>
  <c r="H109" i="1"/>
  <c r="M109" i="1" s="1"/>
  <c r="H110" i="1"/>
  <c r="M110" i="1" s="1"/>
  <c r="H111" i="1"/>
  <c r="M111" i="1" s="1"/>
  <c r="H112" i="1"/>
  <c r="M112" i="1" s="1"/>
  <c r="H113" i="1"/>
  <c r="M113" i="1" s="1"/>
  <c r="H114" i="1"/>
  <c r="M114" i="1" s="1"/>
  <c r="H115" i="1"/>
  <c r="M115" i="1" s="1"/>
  <c r="H116" i="1"/>
  <c r="M116" i="1" s="1"/>
  <c r="H117" i="1"/>
  <c r="M117" i="1" s="1"/>
  <c r="H118" i="1"/>
  <c r="M118" i="1" s="1"/>
  <c r="H119" i="1"/>
  <c r="M119" i="1" s="1"/>
  <c r="H120" i="1"/>
  <c r="M120" i="1" s="1"/>
  <c r="H121" i="1"/>
  <c r="M121" i="1" s="1"/>
  <c r="H122" i="1"/>
  <c r="M122" i="1" s="1"/>
  <c r="H123" i="1"/>
  <c r="M123" i="1" s="1"/>
  <c r="H124" i="1"/>
  <c r="M124" i="1" s="1"/>
  <c r="H125" i="1"/>
  <c r="M125" i="1" s="1"/>
  <c r="H126" i="1"/>
  <c r="M126" i="1" s="1"/>
  <c r="H127" i="1"/>
  <c r="M127" i="1" s="1"/>
  <c r="H128" i="1"/>
  <c r="M128" i="1" s="1"/>
  <c r="G15" i="1"/>
  <c r="L15" i="1" s="1"/>
  <c r="G16" i="1"/>
  <c r="L16" i="1" s="1"/>
  <c r="G17" i="1"/>
  <c r="L17" i="1" s="1"/>
  <c r="G18" i="1"/>
  <c r="L18" i="1" s="1"/>
  <c r="G19" i="1"/>
  <c r="L19" i="1" s="1"/>
  <c r="G20" i="1"/>
  <c r="L20" i="1" s="1"/>
  <c r="G21" i="1"/>
  <c r="L21" i="1" s="1"/>
  <c r="G22" i="1"/>
  <c r="L22" i="1" s="1"/>
  <c r="G23" i="1"/>
  <c r="L23" i="1" s="1"/>
  <c r="G24" i="1"/>
  <c r="L24" i="1" s="1"/>
  <c r="G25" i="1"/>
  <c r="L25" i="1" s="1"/>
  <c r="G26" i="1"/>
  <c r="L26" i="1" s="1"/>
  <c r="G27" i="1"/>
  <c r="L27" i="1" s="1"/>
  <c r="G28" i="1"/>
  <c r="L28" i="1" s="1"/>
  <c r="G29" i="1"/>
  <c r="L29" i="1" s="1"/>
  <c r="G30" i="1"/>
  <c r="L30" i="1" s="1"/>
  <c r="G31" i="1"/>
  <c r="L31" i="1" s="1"/>
  <c r="G32" i="1"/>
  <c r="L32" i="1" s="1"/>
  <c r="G33" i="1"/>
  <c r="L33" i="1" s="1"/>
  <c r="G34" i="1"/>
  <c r="L34" i="1" s="1"/>
  <c r="G35" i="1"/>
  <c r="L35" i="1" s="1"/>
  <c r="G36" i="1"/>
  <c r="L36" i="1" s="1"/>
  <c r="G37" i="1"/>
  <c r="L37" i="1" s="1"/>
  <c r="G38" i="1"/>
  <c r="L38" i="1" s="1"/>
  <c r="G39" i="1"/>
  <c r="L39" i="1" s="1"/>
  <c r="G40" i="1"/>
  <c r="L40" i="1" s="1"/>
  <c r="G41" i="1"/>
  <c r="L41" i="1" s="1"/>
  <c r="G42" i="1"/>
  <c r="L42" i="1" s="1"/>
  <c r="G43" i="1"/>
  <c r="L43" i="1" s="1"/>
  <c r="G44" i="1"/>
  <c r="L44" i="1" s="1"/>
  <c r="G45" i="1"/>
  <c r="L45" i="1" s="1"/>
  <c r="G46" i="1"/>
  <c r="L46" i="1" s="1"/>
  <c r="G47" i="1"/>
  <c r="L47" i="1" s="1"/>
  <c r="G48" i="1"/>
  <c r="L48" i="1" s="1"/>
  <c r="G49" i="1"/>
  <c r="L49" i="1" s="1"/>
  <c r="G50" i="1"/>
  <c r="L50" i="1" s="1"/>
  <c r="G51" i="1"/>
  <c r="L51" i="1" s="1"/>
  <c r="G52" i="1"/>
  <c r="L52" i="1" s="1"/>
  <c r="G53" i="1"/>
  <c r="L53" i="1" s="1"/>
  <c r="G54" i="1"/>
  <c r="L54" i="1" s="1"/>
  <c r="G55" i="1"/>
  <c r="L55" i="1" s="1"/>
  <c r="G56" i="1"/>
  <c r="L56" i="1" s="1"/>
  <c r="G57" i="1"/>
  <c r="L57" i="1" s="1"/>
  <c r="G58" i="1"/>
  <c r="L58" i="1" s="1"/>
  <c r="G59" i="1"/>
  <c r="L59" i="1" s="1"/>
  <c r="G60" i="1"/>
  <c r="L60" i="1" s="1"/>
  <c r="G61" i="1"/>
  <c r="L61" i="1" s="1"/>
  <c r="G62" i="1"/>
  <c r="L62" i="1" s="1"/>
  <c r="G63" i="1"/>
  <c r="L63" i="1" s="1"/>
  <c r="G64" i="1"/>
  <c r="L64" i="1" s="1"/>
  <c r="G65" i="1"/>
  <c r="L65" i="1" s="1"/>
  <c r="G66" i="1"/>
  <c r="L66" i="1" s="1"/>
  <c r="G67" i="1"/>
  <c r="L67" i="1" s="1"/>
  <c r="G68" i="1"/>
  <c r="L68" i="1" s="1"/>
  <c r="G69" i="1"/>
  <c r="L69" i="1" s="1"/>
  <c r="G70" i="1"/>
  <c r="L70" i="1" s="1"/>
  <c r="G71" i="1"/>
  <c r="L71" i="1" s="1"/>
  <c r="G72" i="1"/>
  <c r="L72" i="1" s="1"/>
  <c r="G73" i="1"/>
  <c r="L73" i="1" s="1"/>
  <c r="G74" i="1"/>
  <c r="L74" i="1" s="1"/>
  <c r="G75" i="1"/>
  <c r="L75" i="1" s="1"/>
  <c r="G76" i="1"/>
  <c r="L76" i="1" s="1"/>
  <c r="G77" i="1"/>
  <c r="L77" i="1" s="1"/>
  <c r="G78" i="1"/>
  <c r="L78" i="1" s="1"/>
  <c r="G79" i="1"/>
  <c r="L79" i="1" s="1"/>
  <c r="G80" i="1"/>
  <c r="L80" i="1" s="1"/>
  <c r="G81" i="1"/>
  <c r="L81" i="1" s="1"/>
  <c r="G82" i="1"/>
  <c r="L82" i="1" s="1"/>
  <c r="G83" i="1"/>
  <c r="L83" i="1" s="1"/>
  <c r="G84" i="1"/>
  <c r="L84" i="1" s="1"/>
  <c r="G85" i="1"/>
  <c r="L85" i="1" s="1"/>
  <c r="G86" i="1"/>
  <c r="L86" i="1" s="1"/>
  <c r="G87" i="1"/>
  <c r="L87" i="1" s="1"/>
  <c r="G88" i="1"/>
  <c r="L88" i="1" s="1"/>
  <c r="G89" i="1"/>
  <c r="L89" i="1" s="1"/>
  <c r="G90" i="1"/>
  <c r="L90" i="1" s="1"/>
  <c r="G91" i="1"/>
  <c r="L91" i="1" s="1"/>
  <c r="G92" i="1"/>
  <c r="L92" i="1" s="1"/>
  <c r="G93" i="1"/>
  <c r="L93" i="1" s="1"/>
  <c r="G94" i="1"/>
  <c r="L94" i="1" s="1"/>
  <c r="G95" i="1"/>
  <c r="L95" i="1" s="1"/>
  <c r="G96" i="1"/>
  <c r="L96" i="1" s="1"/>
  <c r="G97" i="1"/>
  <c r="L97" i="1" s="1"/>
  <c r="G98" i="1"/>
  <c r="L98" i="1" s="1"/>
  <c r="G99" i="1"/>
  <c r="L99" i="1" s="1"/>
  <c r="G100" i="1"/>
  <c r="L100" i="1" s="1"/>
  <c r="G101" i="1"/>
  <c r="L101" i="1" s="1"/>
  <c r="G102" i="1"/>
  <c r="L102" i="1" s="1"/>
  <c r="G103" i="1"/>
  <c r="L103" i="1" s="1"/>
  <c r="G104" i="1"/>
  <c r="L104" i="1" s="1"/>
  <c r="G105" i="1"/>
  <c r="L105" i="1" s="1"/>
  <c r="G106" i="1"/>
  <c r="L106" i="1" s="1"/>
  <c r="G107" i="1"/>
  <c r="L107" i="1" s="1"/>
  <c r="G108" i="1"/>
  <c r="L108" i="1" s="1"/>
  <c r="G109" i="1"/>
  <c r="L109" i="1" s="1"/>
  <c r="G110" i="1"/>
  <c r="L110" i="1" s="1"/>
  <c r="G111" i="1"/>
  <c r="L111" i="1" s="1"/>
  <c r="G112" i="1"/>
  <c r="L112" i="1" s="1"/>
  <c r="G113" i="1"/>
  <c r="L113" i="1" s="1"/>
  <c r="G114" i="1"/>
  <c r="L114" i="1" s="1"/>
  <c r="G115" i="1"/>
  <c r="L115" i="1" s="1"/>
  <c r="G116" i="1"/>
  <c r="L116" i="1" s="1"/>
  <c r="G117" i="1"/>
  <c r="L117" i="1" s="1"/>
  <c r="G118" i="1"/>
  <c r="L118" i="1" s="1"/>
  <c r="G119" i="1"/>
  <c r="L119" i="1" s="1"/>
  <c r="G120" i="1"/>
  <c r="L120" i="1" s="1"/>
  <c r="G121" i="1"/>
  <c r="L121" i="1" s="1"/>
  <c r="G122" i="1"/>
  <c r="L122" i="1" s="1"/>
  <c r="G123" i="1"/>
  <c r="L123" i="1" s="1"/>
  <c r="G124" i="1"/>
  <c r="L124" i="1" s="1"/>
  <c r="G125" i="1"/>
  <c r="L125" i="1" s="1"/>
  <c r="G126" i="1"/>
  <c r="L126" i="1" s="1"/>
  <c r="G127" i="1"/>
  <c r="L127" i="1" s="1"/>
  <c r="G128" i="1"/>
  <c r="L128" i="1" s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30" i="1"/>
  <c r="B29" i="1"/>
  <c r="B28" i="1"/>
  <c r="B27" i="1"/>
  <c r="B16" i="1"/>
  <c r="B17" i="1"/>
  <c r="B18" i="1"/>
  <c r="B19" i="1"/>
  <c r="B20" i="1"/>
  <c r="B21" i="1"/>
  <c r="B22" i="1"/>
  <c r="B23" i="1"/>
  <c r="B24" i="1"/>
  <c r="B25" i="1"/>
  <c r="B26" i="1"/>
  <c r="B15" i="1"/>
  <c r="D14" i="1"/>
  <c r="D6" i="1" s="1"/>
  <c r="C14" i="1"/>
  <c r="G14" i="1" s="1"/>
  <c r="L14" i="1" s="1"/>
  <c r="X49" i="1" l="1"/>
  <c r="X73" i="1"/>
  <c r="K119" i="1"/>
  <c r="K111" i="1"/>
  <c r="K99" i="1"/>
  <c r="K87" i="1"/>
  <c r="K79" i="1"/>
  <c r="K67" i="1"/>
  <c r="K59" i="1"/>
  <c r="K47" i="1"/>
  <c r="K35" i="1"/>
  <c r="L10" i="1"/>
  <c r="O42" i="1"/>
  <c r="X30" i="1"/>
  <c r="X53" i="1"/>
  <c r="X63" i="1"/>
  <c r="X76" i="1"/>
  <c r="AC127" i="1"/>
  <c r="AC123" i="1"/>
  <c r="AC119" i="1"/>
  <c r="AC111" i="1"/>
  <c r="AC107" i="1"/>
  <c r="AC103" i="1"/>
  <c r="AC95" i="1"/>
  <c r="AC91" i="1"/>
  <c r="AC87" i="1"/>
  <c r="AC79" i="1"/>
  <c r="AC75" i="1"/>
  <c r="AC71" i="1"/>
  <c r="AC63" i="1"/>
  <c r="AC59" i="1"/>
  <c r="AC55" i="1"/>
  <c r="X47" i="1"/>
  <c r="AC43" i="1"/>
  <c r="K14" i="1"/>
  <c r="K28" i="1"/>
  <c r="X29" i="1"/>
  <c r="K127" i="1"/>
  <c r="K123" i="1"/>
  <c r="K115" i="1"/>
  <c r="K107" i="1"/>
  <c r="K103" i="1"/>
  <c r="K95" i="1"/>
  <c r="K91" i="1"/>
  <c r="K83" i="1"/>
  <c r="K75" i="1"/>
  <c r="K71" i="1"/>
  <c r="K63" i="1"/>
  <c r="K55" i="1"/>
  <c r="K51" i="1"/>
  <c r="K43" i="1"/>
  <c r="K39" i="1"/>
  <c r="K31" i="1"/>
  <c r="K26" i="1"/>
  <c r="K22" i="1"/>
  <c r="K18" i="1"/>
  <c r="X17" i="1"/>
  <c r="X37" i="1"/>
  <c r="X55" i="1"/>
  <c r="X65" i="1"/>
  <c r="X81" i="1"/>
  <c r="K122" i="1"/>
  <c r="K114" i="1"/>
  <c r="K106" i="1"/>
  <c r="K98" i="1"/>
  <c r="K90" i="1"/>
  <c r="K86" i="1"/>
  <c r="K82" i="1"/>
  <c r="K78" i="1"/>
  <c r="K74" i="1"/>
  <c r="K70" i="1"/>
  <c r="K66" i="1"/>
  <c r="K62" i="1"/>
  <c r="K58" i="1"/>
  <c r="K54" i="1"/>
  <c r="K50" i="1"/>
  <c r="K42" i="1"/>
  <c r="K38" i="1"/>
  <c r="K34" i="1"/>
  <c r="K30" i="1"/>
  <c r="K126" i="1"/>
  <c r="K118" i="1"/>
  <c r="K110" i="1"/>
  <c r="K102" i="1"/>
  <c r="K94" i="1"/>
  <c r="K25" i="1"/>
  <c r="K21" i="1"/>
  <c r="K17" i="1"/>
  <c r="X95" i="1"/>
  <c r="K128" i="1"/>
  <c r="K120" i="1"/>
  <c r="K112" i="1"/>
  <c r="K27" i="1"/>
  <c r="K23" i="1"/>
  <c r="K19" i="1"/>
  <c r="O18" i="1"/>
  <c r="X71" i="1"/>
  <c r="X79" i="1"/>
  <c r="X91" i="1"/>
  <c r="O64" i="1"/>
  <c r="X75" i="1"/>
  <c r="X103" i="1"/>
  <c r="K124" i="1"/>
  <c r="K116" i="1"/>
  <c r="K108" i="1"/>
  <c r="K104" i="1"/>
  <c r="K100" i="1"/>
  <c r="K96" i="1"/>
  <c r="K92" i="1"/>
  <c r="K88" i="1"/>
  <c r="K84" i="1"/>
  <c r="K80" i="1"/>
  <c r="K76" i="1"/>
  <c r="K72" i="1"/>
  <c r="K68" i="1"/>
  <c r="K64" i="1"/>
  <c r="K60" i="1"/>
  <c r="K56" i="1"/>
  <c r="K52" i="1"/>
  <c r="K48" i="1"/>
  <c r="K44" i="1"/>
  <c r="K40" i="1"/>
  <c r="K36" i="1"/>
  <c r="K32" i="1"/>
  <c r="O82" i="1"/>
  <c r="X59" i="1"/>
  <c r="X87" i="1"/>
  <c r="X107" i="1"/>
  <c r="K15" i="1"/>
  <c r="L11" i="1"/>
  <c r="M10" i="1"/>
  <c r="O26" i="1"/>
  <c r="O48" i="1"/>
  <c r="O68" i="1"/>
  <c r="O94" i="1"/>
  <c r="X22" i="1"/>
  <c r="X34" i="1"/>
  <c r="X96" i="1"/>
  <c r="AD47" i="1"/>
  <c r="AC47" i="1" s="1"/>
  <c r="K125" i="1"/>
  <c r="K121" i="1"/>
  <c r="K117" i="1"/>
  <c r="K113" i="1"/>
  <c r="K109" i="1"/>
  <c r="K105" i="1"/>
  <c r="K101" i="1"/>
  <c r="K97" i="1"/>
  <c r="K93" i="1"/>
  <c r="K89" i="1"/>
  <c r="K85" i="1"/>
  <c r="K81" i="1"/>
  <c r="K77" i="1"/>
  <c r="K73" i="1"/>
  <c r="K69" i="1"/>
  <c r="K65" i="1"/>
  <c r="K61" i="1"/>
  <c r="K57" i="1"/>
  <c r="K53" i="1"/>
  <c r="K49" i="1"/>
  <c r="K45" i="1"/>
  <c r="K41" i="1"/>
  <c r="K37" i="1"/>
  <c r="K33" i="1"/>
  <c r="K29" i="1"/>
  <c r="O30" i="1"/>
  <c r="O52" i="1"/>
  <c r="O74" i="1"/>
  <c r="O102" i="1"/>
  <c r="X26" i="1"/>
  <c r="X48" i="1"/>
  <c r="X64" i="1"/>
  <c r="X80" i="1"/>
  <c r="AC118" i="1"/>
  <c r="AC114" i="1"/>
  <c r="AC102" i="1"/>
  <c r="AC98" i="1"/>
  <c r="AC86" i="1"/>
  <c r="AC82" i="1"/>
  <c r="AC78" i="1"/>
  <c r="AC74" i="1"/>
  <c r="AC70" i="1"/>
  <c r="AC66" i="1"/>
  <c r="AC62" i="1"/>
  <c r="AC58" i="1"/>
  <c r="AC54" i="1"/>
  <c r="AC50" i="1"/>
  <c r="AC46" i="1"/>
  <c r="AC42" i="1"/>
  <c r="AC38" i="1"/>
  <c r="AC34" i="1"/>
  <c r="AC30" i="1"/>
  <c r="AC26" i="1"/>
  <c r="AC22" i="1"/>
  <c r="AC18" i="1"/>
  <c r="K24" i="1"/>
  <c r="K20" i="1"/>
  <c r="K16" i="1"/>
  <c r="M46" i="1"/>
  <c r="O34" i="1"/>
  <c r="O60" i="1"/>
  <c r="O80" i="1"/>
  <c r="X38" i="1"/>
  <c r="X92" i="1"/>
  <c r="X21" i="1"/>
  <c r="X25" i="1"/>
  <c r="X33" i="1"/>
  <c r="X41" i="1"/>
  <c r="AC73" i="1"/>
  <c r="AC69" i="1"/>
  <c r="AC65" i="1"/>
  <c r="AC57" i="1"/>
  <c r="AC53" i="1"/>
  <c r="AC49" i="1"/>
  <c r="AC41" i="1"/>
  <c r="AC37" i="1"/>
  <c r="AC33" i="1"/>
  <c r="AC29" i="1"/>
  <c r="AC25" i="1"/>
  <c r="AC21" i="1"/>
  <c r="X111" i="1"/>
  <c r="Z9" i="1"/>
  <c r="AE9" i="1" s="1"/>
  <c r="AC9" i="1" s="1"/>
  <c r="G11" i="1"/>
  <c r="X102" i="1"/>
  <c r="X119" i="1"/>
  <c r="T128" i="1"/>
  <c r="T124" i="1"/>
  <c r="T102" i="1"/>
  <c r="T94" i="1"/>
  <c r="T82" i="1"/>
  <c r="T80" i="1"/>
  <c r="T74" i="1"/>
  <c r="T68" i="1"/>
  <c r="T64" i="1"/>
  <c r="T60" i="1"/>
  <c r="T52" i="1"/>
  <c r="T48" i="1"/>
  <c r="T42" i="1"/>
  <c r="T34" i="1"/>
  <c r="T30" i="1"/>
  <c r="T26" i="1"/>
  <c r="T18" i="1"/>
  <c r="X112" i="1"/>
  <c r="O128" i="1"/>
  <c r="T127" i="1"/>
  <c r="T125" i="1"/>
  <c r="T123" i="1"/>
  <c r="T89" i="1"/>
  <c r="T87" i="1"/>
  <c r="T85" i="1"/>
  <c r="T83" i="1"/>
  <c r="T81" i="1"/>
  <c r="T79" i="1"/>
  <c r="T77" i="1"/>
  <c r="T75" i="1"/>
  <c r="T73" i="1"/>
  <c r="T71" i="1"/>
  <c r="T45" i="1"/>
  <c r="X98" i="1"/>
  <c r="X108" i="1"/>
  <c r="X123" i="1"/>
  <c r="O126" i="1"/>
  <c r="U126" i="1"/>
  <c r="T126" i="1" s="1"/>
  <c r="O122" i="1"/>
  <c r="U122" i="1"/>
  <c r="T122" i="1" s="1"/>
  <c r="O120" i="1"/>
  <c r="U120" i="1"/>
  <c r="T120" i="1" s="1"/>
  <c r="O118" i="1"/>
  <c r="U118" i="1"/>
  <c r="T118" i="1" s="1"/>
  <c r="O116" i="1"/>
  <c r="U116" i="1"/>
  <c r="T116" i="1" s="1"/>
  <c r="O114" i="1"/>
  <c r="U114" i="1"/>
  <c r="T114" i="1" s="1"/>
  <c r="O112" i="1"/>
  <c r="U112" i="1"/>
  <c r="T112" i="1" s="1"/>
  <c r="O110" i="1"/>
  <c r="U110" i="1"/>
  <c r="T110" i="1" s="1"/>
  <c r="O108" i="1"/>
  <c r="U108" i="1"/>
  <c r="T108" i="1" s="1"/>
  <c r="O106" i="1"/>
  <c r="U106" i="1"/>
  <c r="T106" i="1" s="1"/>
  <c r="O104" i="1"/>
  <c r="U104" i="1"/>
  <c r="T104" i="1" s="1"/>
  <c r="O100" i="1"/>
  <c r="U100" i="1"/>
  <c r="T100" i="1" s="1"/>
  <c r="O98" i="1"/>
  <c r="U98" i="1"/>
  <c r="T98" i="1" s="1"/>
  <c r="O96" i="1"/>
  <c r="U96" i="1"/>
  <c r="T96" i="1" s="1"/>
  <c r="O92" i="1"/>
  <c r="U92" i="1"/>
  <c r="T92" i="1" s="1"/>
  <c r="O90" i="1"/>
  <c r="U90" i="1"/>
  <c r="T90" i="1" s="1"/>
  <c r="O88" i="1"/>
  <c r="U88" i="1"/>
  <c r="T88" i="1" s="1"/>
  <c r="O86" i="1"/>
  <c r="U86" i="1"/>
  <c r="T86" i="1" s="1"/>
  <c r="O84" i="1"/>
  <c r="U84" i="1"/>
  <c r="T84" i="1" s="1"/>
  <c r="O78" i="1"/>
  <c r="U78" i="1"/>
  <c r="T78" i="1" s="1"/>
  <c r="O76" i="1"/>
  <c r="U76" i="1"/>
  <c r="T76" i="1" s="1"/>
  <c r="O72" i="1"/>
  <c r="U72" i="1"/>
  <c r="T72" i="1" s="1"/>
  <c r="O70" i="1"/>
  <c r="U70" i="1"/>
  <c r="T70" i="1" s="1"/>
  <c r="O66" i="1"/>
  <c r="U66" i="1"/>
  <c r="T66" i="1" s="1"/>
  <c r="O62" i="1"/>
  <c r="U62" i="1"/>
  <c r="T62" i="1" s="1"/>
  <c r="O58" i="1"/>
  <c r="U58" i="1"/>
  <c r="T58" i="1" s="1"/>
  <c r="O56" i="1"/>
  <c r="U56" i="1"/>
  <c r="T56" i="1" s="1"/>
  <c r="O54" i="1"/>
  <c r="U54" i="1"/>
  <c r="T54" i="1" s="1"/>
  <c r="O50" i="1"/>
  <c r="U50" i="1"/>
  <c r="T50" i="1" s="1"/>
  <c r="O46" i="1"/>
  <c r="O44" i="1"/>
  <c r="U44" i="1"/>
  <c r="T44" i="1" s="1"/>
  <c r="O40" i="1"/>
  <c r="U40" i="1"/>
  <c r="T40" i="1" s="1"/>
  <c r="O38" i="1"/>
  <c r="U38" i="1"/>
  <c r="T38" i="1" s="1"/>
  <c r="O36" i="1"/>
  <c r="U36" i="1"/>
  <c r="T36" i="1" s="1"/>
  <c r="O32" i="1"/>
  <c r="U32" i="1"/>
  <c r="T32" i="1" s="1"/>
  <c r="O28" i="1"/>
  <c r="U28" i="1"/>
  <c r="T28" i="1" s="1"/>
  <c r="O24" i="1"/>
  <c r="U24" i="1"/>
  <c r="T24" i="1" s="1"/>
  <c r="O22" i="1"/>
  <c r="U22" i="1"/>
  <c r="T22" i="1" s="1"/>
  <c r="O20" i="1"/>
  <c r="U20" i="1"/>
  <c r="T20" i="1" s="1"/>
  <c r="O16" i="1"/>
  <c r="U16" i="1"/>
  <c r="T16" i="1" s="1"/>
  <c r="X126" i="1"/>
  <c r="AD126" i="1"/>
  <c r="AC126" i="1" s="1"/>
  <c r="X110" i="1"/>
  <c r="AD110" i="1"/>
  <c r="AC110" i="1" s="1"/>
  <c r="X94" i="1"/>
  <c r="AD94" i="1"/>
  <c r="AC94" i="1" s="1"/>
  <c r="Q9" i="1"/>
  <c r="V9" i="1" s="1"/>
  <c r="U9" i="1"/>
  <c r="Q11" i="1"/>
  <c r="Q13" i="1" s="1"/>
  <c r="O124" i="1"/>
  <c r="O121" i="1"/>
  <c r="V121" i="1"/>
  <c r="T121" i="1" s="1"/>
  <c r="O119" i="1"/>
  <c r="V119" i="1"/>
  <c r="O115" i="1"/>
  <c r="V115" i="1"/>
  <c r="T115" i="1" s="1"/>
  <c r="O113" i="1"/>
  <c r="V113" i="1"/>
  <c r="T113" i="1" s="1"/>
  <c r="O111" i="1"/>
  <c r="V111" i="1"/>
  <c r="T111" i="1" s="1"/>
  <c r="O107" i="1"/>
  <c r="V107" i="1"/>
  <c r="T107" i="1" s="1"/>
  <c r="O105" i="1"/>
  <c r="V105" i="1"/>
  <c r="T105" i="1" s="1"/>
  <c r="O103" i="1"/>
  <c r="V103" i="1"/>
  <c r="T103" i="1" s="1"/>
  <c r="O101" i="1"/>
  <c r="V101" i="1"/>
  <c r="T101" i="1" s="1"/>
  <c r="O97" i="1"/>
  <c r="V97" i="1"/>
  <c r="T97" i="1" s="1"/>
  <c r="O95" i="1"/>
  <c r="V95" i="1"/>
  <c r="T95" i="1" s="1"/>
  <c r="O93" i="1"/>
  <c r="V93" i="1"/>
  <c r="T93" i="1" s="1"/>
  <c r="O69" i="1"/>
  <c r="V69" i="1"/>
  <c r="T69" i="1" s="1"/>
  <c r="O67" i="1"/>
  <c r="V67" i="1"/>
  <c r="T67" i="1" s="1"/>
  <c r="O65" i="1"/>
  <c r="V65" i="1"/>
  <c r="T65" i="1" s="1"/>
  <c r="O63" i="1"/>
  <c r="V63" i="1"/>
  <c r="T63" i="1" s="1"/>
  <c r="O61" i="1"/>
  <c r="V61" i="1"/>
  <c r="T61" i="1" s="1"/>
  <c r="O59" i="1"/>
  <c r="V59" i="1"/>
  <c r="T59" i="1" s="1"/>
  <c r="O57" i="1"/>
  <c r="V57" i="1"/>
  <c r="T57" i="1" s="1"/>
  <c r="O55" i="1"/>
  <c r="V55" i="1"/>
  <c r="T55" i="1" s="1"/>
  <c r="O53" i="1"/>
  <c r="V53" i="1"/>
  <c r="T53" i="1" s="1"/>
  <c r="O51" i="1"/>
  <c r="V51" i="1"/>
  <c r="T51" i="1" s="1"/>
  <c r="O49" i="1"/>
  <c r="V49" i="1"/>
  <c r="T49" i="1" s="1"/>
  <c r="O47" i="1"/>
  <c r="V47" i="1"/>
  <c r="T47" i="1" s="1"/>
  <c r="O43" i="1"/>
  <c r="V43" i="1"/>
  <c r="T43" i="1" s="1"/>
  <c r="O41" i="1"/>
  <c r="V41" i="1"/>
  <c r="T41" i="1" s="1"/>
  <c r="O39" i="1"/>
  <c r="V39" i="1"/>
  <c r="T39" i="1" s="1"/>
  <c r="O37" i="1"/>
  <c r="V37" i="1"/>
  <c r="T37" i="1" s="1"/>
  <c r="O35" i="1"/>
  <c r="V35" i="1"/>
  <c r="T35" i="1" s="1"/>
  <c r="O33" i="1"/>
  <c r="V33" i="1"/>
  <c r="T33" i="1" s="1"/>
  <c r="O31" i="1"/>
  <c r="V31" i="1"/>
  <c r="T31" i="1" s="1"/>
  <c r="O29" i="1"/>
  <c r="V29" i="1"/>
  <c r="T29" i="1" s="1"/>
  <c r="O27" i="1"/>
  <c r="V27" i="1"/>
  <c r="T27" i="1" s="1"/>
  <c r="O25" i="1"/>
  <c r="V25" i="1"/>
  <c r="T25" i="1" s="1"/>
  <c r="O23" i="1"/>
  <c r="V23" i="1"/>
  <c r="T23" i="1" s="1"/>
  <c r="O21" i="1"/>
  <c r="V21" i="1"/>
  <c r="T21" i="1" s="1"/>
  <c r="O19" i="1"/>
  <c r="V19" i="1"/>
  <c r="T19" i="1" s="1"/>
  <c r="O17" i="1"/>
  <c r="V17" i="1"/>
  <c r="T17" i="1" s="1"/>
  <c r="O15" i="1"/>
  <c r="V15" i="1"/>
  <c r="X114" i="1"/>
  <c r="X124" i="1"/>
  <c r="X125" i="1"/>
  <c r="AD125" i="1"/>
  <c r="AC125" i="1" s="1"/>
  <c r="X121" i="1"/>
  <c r="AD121" i="1"/>
  <c r="AC121" i="1" s="1"/>
  <c r="X117" i="1"/>
  <c r="AD117" i="1"/>
  <c r="AC117" i="1" s="1"/>
  <c r="X113" i="1"/>
  <c r="AD113" i="1"/>
  <c r="AC113" i="1" s="1"/>
  <c r="X109" i="1"/>
  <c r="AD109" i="1"/>
  <c r="AC109" i="1" s="1"/>
  <c r="X105" i="1"/>
  <c r="AD105" i="1"/>
  <c r="AC105" i="1" s="1"/>
  <c r="X101" i="1"/>
  <c r="AD101" i="1"/>
  <c r="AC101" i="1" s="1"/>
  <c r="X97" i="1"/>
  <c r="AD97" i="1"/>
  <c r="AC97" i="1" s="1"/>
  <c r="X93" i="1"/>
  <c r="AD93" i="1"/>
  <c r="AC93" i="1" s="1"/>
  <c r="X89" i="1"/>
  <c r="AD89" i="1"/>
  <c r="AC89" i="1" s="1"/>
  <c r="X77" i="1"/>
  <c r="AD77" i="1"/>
  <c r="AC77" i="1" s="1"/>
  <c r="X61" i="1"/>
  <c r="AD61" i="1"/>
  <c r="AC61" i="1" s="1"/>
  <c r="X45" i="1"/>
  <c r="AD45" i="1"/>
  <c r="AC45" i="1" s="1"/>
  <c r="X115" i="1"/>
  <c r="AE115" i="1"/>
  <c r="AC115" i="1" s="1"/>
  <c r="X99" i="1"/>
  <c r="AE99" i="1"/>
  <c r="AC99" i="1" s="1"/>
  <c r="X83" i="1"/>
  <c r="AE83" i="1"/>
  <c r="AC83" i="1" s="1"/>
  <c r="X67" i="1"/>
  <c r="AE67" i="1"/>
  <c r="AC67" i="1" s="1"/>
  <c r="X51" i="1"/>
  <c r="AE51" i="1"/>
  <c r="AC51" i="1" s="1"/>
  <c r="X39" i="1"/>
  <c r="AE39" i="1"/>
  <c r="AC39" i="1" s="1"/>
  <c r="X35" i="1"/>
  <c r="AE35" i="1"/>
  <c r="AC35" i="1" s="1"/>
  <c r="X31" i="1"/>
  <c r="AE31" i="1"/>
  <c r="AC31" i="1" s="1"/>
  <c r="X27" i="1"/>
  <c r="AE27" i="1"/>
  <c r="AC27" i="1" s="1"/>
  <c r="X23" i="1"/>
  <c r="AE23" i="1"/>
  <c r="AC23" i="1" s="1"/>
  <c r="X19" i="1"/>
  <c r="AE19" i="1"/>
  <c r="AC19" i="1" s="1"/>
  <c r="X15" i="1"/>
  <c r="AE15" i="1"/>
  <c r="T119" i="1"/>
  <c r="O117" i="1"/>
  <c r="U117" i="1"/>
  <c r="T117" i="1" s="1"/>
  <c r="O109" i="1"/>
  <c r="U109" i="1"/>
  <c r="T109" i="1" s="1"/>
  <c r="O99" i="1"/>
  <c r="U99" i="1"/>
  <c r="T99" i="1" s="1"/>
  <c r="O91" i="1"/>
  <c r="U91" i="1"/>
  <c r="T91" i="1" s="1"/>
  <c r="X118" i="1"/>
  <c r="X128" i="1"/>
  <c r="AD128" i="1"/>
  <c r="AC128" i="1" s="1"/>
  <c r="X120" i="1"/>
  <c r="AD120" i="1"/>
  <c r="AC120" i="1" s="1"/>
  <c r="X116" i="1"/>
  <c r="AD116" i="1"/>
  <c r="AC116" i="1" s="1"/>
  <c r="X104" i="1"/>
  <c r="AD104" i="1"/>
  <c r="AC104" i="1" s="1"/>
  <c r="X100" i="1"/>
  <c r="AD100" i="1"/>
  <c r="AC100" i="1" s="1"/>
  <c r="X88" i="1"/>
  <c r="AD88" i="1"/>
  <c r="AC88" i="1" s="1"/>
  <c r="X84" i="1"/>
  <c r="AD84" i="1"/>
  <c r="AC84" i="1" s="1"/>
  <c r="X72" i="1"/>
  <c r="AD72" i="1"/>
  <c r="AC72" i="1" s="1"/>
  <c r="X68" i="1"/>
  <c r="AD68" i="1"/>
  <c r="AC68" i="1" s="1"/>
  <c r="X56" i="1"/>
  <c r="AD56" i="1"/>
  <c r="AC56" i="1" s="1"/>
  <c r="X52" i="1"/>
  <c r="AD52" i="1"/>
  <c r="AC52" i="1" s="1"/>
  <c r="X44" i="1"/>
  <c r="AD44" i="1"/>
  <c r="AC44" i="1" s="1"/>
  <c r="X40" i="1"/>
  <c r="AD40" i="1"/>
  <c r="AC40" i="1" s="1"/>
  <c r="X36" i="1"/>
  <c r="AD36" i="1"/>
  <c r="AC36" i="1" s="1"/>
  <c r="X32" i="1"/>
  <c r="AD32" i="1"/>
  <c r="AC32" i="1" s="1"/>
  <c r="X28" i="1"/>
  <c r="AD28" i="1"/>
  <c r="AC28" i="1" s="1"/>
  <c r="X24" i="1"/>
  <c r="AD24" i="1"/>
  <c r="AC24" i="1" s="1"/>
  <c r="X20" i="1"/>
  <c r="AD20" i="1"/>
  <c r="AC20" i="1" s="1"/>
  <c r="X16" i="1"/>
  <c r="AD16" i="1"/>
  <c r="AC16" i="1" s="1"/>
  <c r="X122" i="1"/>
  <c r="AE122" i="1"/>
  <c r="AC122" i="1" s="1"/>
  <c r="X106" i="1"/>
  <c r="AE106" i="1"/>
  <c r="AC106" i="1" s="1"/>
  <c r="X90" i="1"/>
  <c r="AE90" i="1"/>
  <c r="AC90" i="1" s="1"/>
  <c r="D9" i="1"/>
  <c r="M9" i="1" s="1"/>
  <c r="F28" i="1"/>
  <c r="F127" i="1"/>
  <c r="F123" i="1"/>
  <c r="F119" i="1"/>
  <c r="F115" i="1"/>
  <c r="F111" i="1"/>
  <c r="F107" i="1"/>
  <c r="F103" i="1"/>
  <c r="F99" i="1"/>
  <c r="F95" i="1"/>
  <c r="F91" i="1"/>
  <c r="F87" i="1"/>
  <c r="F83" i="1"/>
  <c r="F79" i="1"/>
  <c r="X127" i="1"/>
  <c r="X43" i="1"/>
  <c r="F126" i="1"/>
  <c r="F122" i="1"/>
  <c r="F118" i="1"/>
  <c r="F114" i="1"/>
  <c r="F110" i="1"/>
  <c r="F106" i="1"/>
  <c r="F102" i="1"/>
  <c r="F98" i="1"/>
  <c r="F94" i="1"/>
  <c r="F90" i="1"/>
  <c r="C6" i="1"/>
  <c r="C7" i="1" s="1"/>
  <c r="X86" i="1"/>
  <c r="X82" i="1"/>
  <c r="X78" i="1"/>
  <c r="X74" i="1"/>
  <c r="X70" i="1"/>
  <c r="X66" i="1"/>
  <c r="X62" i="1"/>
  <c r="X58" i="1"/>
  <c r="X54" i="1"/>
  <c r="X50" i="1"/>
  <c r="X46" i="1"/>
  <c r="Y14" i="1"/>
  <c r="P14" i="1"/>
  <c r="U14" i="1" s="1"/>
  <c r="Z14" i="1"/>
  <c r="AE14" i="1" s="1"/>
  <c r="F125" i="1"/>
  <c r="F121" i="1"/>
  <c r="F117" i="1"/>
  <c r="F113" i="1"/>
  <c r="F109" i="1"/>
  <c r="F105" i="1"/>
  <c r="F101" i="1"/>
  <c r="F97" i="1"/>
  <c r="F93" i="1"/>
  <c r="F89" i="1"/>
  <c r="F85" i="1"/>
  <c r="F81" i="1"/>
  <c r="Q14" i="1"/>
  <c r="V14" i="1" s="1"/>
  <c r="O127" i="1"/>
  <c r="O125" i="1"/>
  <c r="O123" i="1"/>
  <c r="O89" i="1"/>
  <c r="O87" i="1"/>
  <c r="O85" i="1"/>
  <c r="O83" i="1"/>
  <c r="O81" i="1"/>
  <c r="O79" i="1"/>
  <c r="O77" i="1"/>
  <c r="O75" i="1"/>
  <c r="O73" i="1"/>
  <c r="O71" i="1"/>
  <c r="O45" i="1"/>
  <c r="F128" i="1"/>
  <c r="F124" i="1"/>
  <c r="F120" i="1"/>
  <c r="F116" i="1"/>
  <c r="F112" i="1"/>
  <c r="F108" i="1"/>
  <c r="F104" i="1"/>
  <c r="F100" i="1"/>
  <c r="F96" i="1"/>
  <c r="F92" i="1"/>
  <c r="F88" i="1"/>
  <c r="F84" i="1"/>
  <c r="F80" i="1"/>
  <c r="Y11" i="1"/>
  <c r="Y13" i="1" s="1"/>
  <c r="Z11" i="1"/>
  <c r="Z13" i="1" s="1"/>
  <c r="P11" i="1"/>
  <c r="P13" i="1" s="1"/>
  <c r="B14" i="1"/>
  <c r="B8" i="1" s="1"/>
  <c r="B10" i="1" s="1"/>
  <c r="C8" i="1"/>
  <c r="C10" i="1" s="1"/>
  <c r="D8" i="1"/>
  <c r="H11" i="1"/>
  <c r="H13" i="1" s="1"/>
  <c r="F86" i="1"/>
  <c r="F82" i="1"/>
  <c r="F25" i="1"/>
  <c r="F21" i="1"/>
  <c r="F27" i="1"/>
  <c r="F23" i="1"/>
  <c r="F19" i="1"/>
  <c r="F15" i="1"/>
  <c r="G8" i="1"/>
  <c r="G10" i="1" s="1"/>
  <c r="G13" i="1"/>
  <c r="F29" i="1"/>
  <c r="F17" i="1"/>
  <c r="F24" i="1"/>
  <c r="F20" i="1"/>
  <c r="F16" i="1"/>
  <c r="G6" i="1"/>
  <c r="G7" i="1" s="1"/>
  <c r="F76" i="1"/>
  <c r="F72" i="1"/>
  <c r="F68" i="1"/>
  <c r="F64" i="1"/>
  <c r="F60" i="1"/>
  <c r="F56" i="1"/>
  <c r="F52" i="1"/>
  <c r="F48" i="1"/>
  <c r="F44" i="1"/>
  <c r="F40" i="1"/>
  <c r="F36" i="1"/>
  <c r="F32" i="1"/>
  <c r="F75" i="1"/>
  <c r="F71" i="1"/>
  <c r="F67" i="1"/>
  <c r="F63" i="1"/>
  <c r="F59" i="1"/>
  <c r="F55" i="1"/>
  <c r="F51" i="1"/>
  <c r="F47" i="1"/>
  <c r="F43" i="1"/>
  <c r="F39" i="1"/>
  <c r="F35" i="1"/>
  <c r="F31" i="1"/>
  <c r="F26" i="1"/>
  <c r="F22" i="1"/>
  <c r="F18" i="1"/>
  <c r="H14" i="1"/>
  <c r="M14" i="1" s="1"/>
  <c r="F78" i="1"/>
  <c r="F74" i="1"/>
  <c r="F70" i="1"/>
  <c r="F66" i="1"/>
  <c r="F62" i="1"/>
  <c r="F58" i="1"/>
  <c r="F54" i="1"/>
  <c r="F50" i="1"/>
  <c r="F46" i="1"/>
  <c r="F42" i="1"/>
  <c r="F38" i="1"/>
  <c r="F34" i="1"/>
  <c r="F30" i="1"/>
  <c r="F77" i="1"/>
  <c r="F73" i="1"/>
  <c r="F69" i="1"/>
  <c r="F65" i="1"/>
  <c r="F61" i="1"/>
  <c r="F57" i="1"/>
  <c r="F53" i="1"/>
  <c r="F49" i="1"/>
  <c r="F45" i="1"/>
  <c r="F41" i="1"/>
  <c r="F37" i="1"/>
  <c r="F33" i="1"/>
  <c r="X136" i="1" l="1"/>
  <c r="F137" i="1"/>
  <c r="T14" i="1"/>
  <c r="I11" i="1"/>
  <c r="O136" i="1"/>
  <c r="X137" i="1"/>
  <c r="O137" i="1"/>
  <c r="F136" i="1"/>
  <c r="Y6" i="1"/>
  <c r="Y7" i="1" s="1"/>
  <c r="AD14" i="1"/>
  <c r="AC14" i="1" s="1"/>
  <c r="K10" i="1"/>
  <c r="K137" i="1"/>
  <c r="M11" i="1"/>
  <c r="J11" i="1" s="1"/>
  <c r="T137" i="1"/>
  <c r="AC136" i="1"/>
  <c r="AC137" i="1"/>
  <c r="K46" i="1"/>
  <c r="O14" i="1"/>
  <c r="L8" i="1"/>
  <c r="X14" i="1"/>
  <c r="X6" i="1" s="1"/>
  <c r="X7" i="1" s="1"/>
  <c r="AE10" i="1"/>
  <c r="V11" i="1"/>
  <c r="S11" i="1" s="1"/>
  <c r="D7" i="1"/>
  <c r="H6" i="1"/>
  <c r="H7" i="1" s="1"/>
  <c r="H8" i="1"/>
  <c r="H10" i="1" s="1"/>
  <c r="T46" i="1"/>
  <c r="U11" i="1"/>
  <c r="R11" i="1" s="1"/>
  <c r="U10" i="1"/>
  <c r="AD11" i="1"/>
  <c r="AA11" i="1" s="1"/>
  <c r="AC11" i="1"/>
  <c r="T9" i="1"/>
  <c r="AE11" i="1"/>
  <c r="O11" i="1"/>
  <c r="O13" i="1" s="1"/>
  <c r="X11" i="1"/>
  <c r="X13" i="1" s="1"/>
  <c r="K9" i="1"/>
  <c r="K8" i="1" s="1"/>
  <c r="T15" i="1"/>
  <c r="AC15" i="1"/>
  <c r="C11" i="1"/>
  <c r="C13" i="1" s="1"/>
  <c r="F14" i="1"/>
  <c r="Y8" i="1"/>
  <c r="Y10" i="1" s="1"/>
  <c r="AD10" i="1"/>
  <c r="D11" i="1"/>
  <c r="D13" i="1" s="1"/>
  <c r="D10" i="1"/>
  <c r="O6" i="1"/>
  <c r="O7" i="1" s="1"/>
  <c r="B6" i="1"/>
  <c r="B7" i="1" s="1"/>
  <c r="Q6" i="1"/>
  <c r="Q7" i="1" s="1"/>
  <c r="Q8" i="1"/>
  <c r="Q10" i="1" s="1"/>
  <c r="Z8" i="1"/>
  <c r="Z10" i="1" s="1"/>
  <c r="Z6" i="1"/>
  <c r="Z7" i="1" s="1"/>
  <c r="P8" i="1"/>
  <c r="P10" i="1" s="1"/>
  <c r="P6" i="1"/>
  <c r="P7" i="1" s="1"/>
  <c r="O8" i="1"/>
  <c r="F11" i="1"/>
  <c r="F13" i="1" s="1"/>
  <c r="K11" i="1" l="1"/>
  <c r="K6" i="1" s="1"/>
  <c r="K136" i="1"/>
  <c r="T11" i="1"/>
  <c r="T136" i="1"/>
  <c r="AC139" i="1"/>
  <c r="W7" i="1"/>
  <c r="I8" i="1"/>
  <c r="L6" i="1"/>
  <c r="I6" i="1" s="1"/>
  <c r="X8" i="1"/>
  <c r="X10" i="1" s="1"/>
  <c r="W10" i="1" s="1"/>
  <c r="I10" i="1"/>
  <c r="V10" i="1"/>
  <c r="V8" i="1" s="1"/>
  <c r="S8" i="1" s="1"/>
  <c r="AB11" i="1"/>
  <c r="U8" i="1"/>
  <c r="R8" i="1" s="1"/>
  <c r="R10" i="1"/>
  <c r="M8" i="1"/>
  <c r="J10" i="1"/>
  <c r="AE8" i="1"/>
  <c r="AB8" i="1" s="1"/>
  <c r="AB10" i="1"/>
  <c r="N7" i="1"/>
  <c r="N8" i="1"/>
  <c r="O10" i="1"/>
  <c r="N10" i="1" s="1"/>
  <c r="B11" i="1"/>
  <c r="W6" i="1"/>
  <c r="N6" i="1"/>
  <c r="F6" i="1"/>
  <c r="F7" i="1" s="1"/>
  <c r="E7" i="1" s="1"/>
  <c r="F8" i="1"/>
  <c r="K139" i="1" l="1"/>
  <c r="K140" i="1" s="1"/>
  <c r="T139" i="1"/>
  <c r="V6" i="1"/>
  <c r="S6" i="1" s="1"/>
  <c r="W8" i="1"/>
  <c r="T10" i="1"/>
  <c r="T8" i="1" s="1"/>
  <c r="T6" i="1" s="1"/>
  <c r="AC10" i="1"/>
  <c r="AC8" i="1" s="1"/>
  <c r="AC6" i="1" s="1"/>
  <c r="S10" i="1"/>
  <c r="M6" i="1"/>
  <c r="J6" i="1" s="1"/>
  <c r="J8" i="1"/>
  <c r="U6" i="1"/>
  <c r="R6" i="1" s="1"/>
  <c r="AE6" i="1"/>
  <c r="AB6" i="1" s="1"/>
  <c r="AD8" i="1"/>
  <c r="AA10" i="1"/>
  <c r="E8" i="1"/>
  <c r="F10" i="1"/>
  <c r="E10" i="1" s="1"/>
  <c r="E6" i="1"/>
  <c r="B13" i="1"/>
  <c r="W11" i="1"/>
  <c r="N11" i="1"/>
  <c r="E11" i="1"/>
  <c r="T140" i="1" l="1"/>
  <c r="AC140" i="1"/>
  <c r="AD6" i="1"/>
  <c r="AA6" i="1" s="1"/>
  <c r="AA8" i="1"/>
  <c r="E13" i="1"/>
  <c r="N13" i="1"/>
  <c r="W13" i="1"/>
</calcChain>
</file>

<file path=xl/sharedStrings.xml><?xml version="1.0" encoding="utf-8"?>
<sst xmlns="http://schemas.openxmlformats.org/spreadsheetml/2006/main" count="380" uniqueCount="195">
  <si>
    <t>Численность застрахованных лиц на 01.01.2019, чел.</t>
  </si>
  <si>
    <t>Возраст,
лет/мес.</t>
  </si>
  <si>
    <t>Всего</t>
  </si>
  <si>
    <t>2020 год</t>
  </si>
  <si>
    <t>2021 год</t>
  </si>
  <si>
    <t>2022 год</t>
  </si>
  <si>
    <t>Прогноз-ный отклик на профилак-тический медицинс-кий осмотр,
%</t>
  </si>
  <si>
    <t>0 мес.</t>
  </si>
  <si>
    <t>1 мес.</t>
  </si>
  <si>
    <t>2 мес.</t>
  </si>
  <si>
    <t>3 мес.</t>
  </si>
  <si>
    <t>4 мес.</t>
  </si>
  <si>
    <t>5 мес.</t>
  </si>
  <si>
    <t>6 мес.</t>
  </si>
  <si>
    <t>7 мес.</t>
  </si>
  <si>
    <t>8 мес.</t>
  </si>
  <si>
    <t>9 мес.</t>
  </si>
  <si>
    <t>10 мес.</t>
  </si>
  <si>
    <t>11 мес.</t>
  </si>
  <si>
    <t>1 год</t>
  </si>
  <si>
    <t>1 год 3 мес.</t>
  </si>
  <si>
    <t>1 год 6 мес.</t>
  </si>
  <si>
    <t>2 года</t>
  </si>
  <si>
    <t>3 года</t>
  </si>
  <si>
    <t>4 года</t>
  </si>
  <si>
    <t>5 лет</t>
  </si>
  <si>
    <t>6 лет</t>
  </si>
  <si>
    <t>7 лет</t>
  </si>
  <si>
    <t>8 лет</t>
  </si>
  <si>
    <t>9 лет</t>
  </si>
  <si>
    <t>10 лет</t>
  </si>
  <si>
    <t>11 лет</t>
  </si>
  <si>
    <t>12 лет</t>
  </si>
  <si>
    <t>13 лет</t>
  </si>
  <si>
    <t>14 лет</t>
  </si>
  <si>
    <t>15 лет</t>
  </si>
  <si>
    <t>16 лет</t>
  </si>
  <si>
    <t>17 лет</t>
  </si>
  <si>
    <t>18 лет</t>
  </si>
  <si>
    <t>19 лет</t>
  </si>
  <si>
    <t>20 лет</t>
  </si>
  <si>
    <t>21 лет</t>
  </si>
  <si>
    <t>22 лет</t>
  </si>
  <si>
    <t>23 лет</t>
  </si>
  <si>
    <t>24 лет</t>
  </si>
  <si>
    <t>25 лет</t>
  </si>
  <si>
    <t>26 лет</t>
  </si>
  <si>
    <t>27 лет</t>
  </si>
  <si>
    <t>28 лет</t>
  </si>
  <si>
    <t>29 лет</t>
  </si>
  <si>
    <t>30 лет</t>
  </si>
  <si>
    <t>31 лет</t>
  </si>
  <si>
    <t>32 лет</t>
  </si>
  <si>
    <t>33 лет</t>
  </si>
  <si>
    <t>34 лет</t>
  </si>
  <si>
    <t>35 лет</t>
  </si>
  <si>
    <t>36 лет</t>
  </si>
  <si>
    <t>37 лет</t>
  </si>
  <si>
    <t>38 лет</t>
  </si>
  <si>
    <t>39 лет</t>
  </si>
  <si>
    <t>40 лет</t>
  </si>
  <si>
    <t>41 лет</t>
  </si>
  <si>
    <t>42 лет</t>
  </si>
  <si>
    <t>43 лет</t>
  </si>
  <si>
    <t>44 лет</t>
  </si>
  <si>
    <t>45 лет</t>
  </si>
  <si>
    <t>46 лет</t>
  </si>
  <si>
    <t>47 лет</t>
  </si>
  <si>
    <t>48 лет</t>
  </si>
  <si>
    <t>49 лет</t>
  </si>
  <si>
    <t>50 лет</t>
  </si>
  <si>
    <t>51 лет</t>
  </si>
  <si>
    <t>52 лет</t>
  </si>
  <si>
    <t>53 лет</t>
  </si>
  <si>
    <t>54 лет</t>
  </si>
  <si>
    <t>55 лет</t>
  </si>
  <si>
    <t>56 лет</t>
  </si>
  <si>
    <t>57 лет</t>
  </si>
  <si>
    <t>58 лет</t>
  </si>
  <si>
    <t>59 лет</t>
  </si>
  <si>
    <t>60 лет</t>
  </si>
  <si>
    <t>61 лет</t>
  </si>
  <si>
    <t>62 лет</t>
  </si>
  <si>
    <t>63 лет</t>
  </si>
  <si>
    <t>64 лет</t>
  </si>
  <si>
    <t>65 лет</t>
  </si>
  <si>
    <t>66 лет</t>
  </si>
  <si>
    <t>67 лет</t>
  </si>
  <si>
    <t>68 лет</t>
  </si>
  <si>
    <t>69 лет</t>
  </si>
  <si>
    <t>70 лет</t>
  </si>
  <si>
    <t>71 лет</t>
  </si>
  <si>
    <t>72 лет</t>
  </si>
  <si>
    <t>73 лет</t>
  </si>
  <si>
    <t>74 лет</t>
  </si>
  <si>
    <t>75 лет</t>
  </si>
  <si>
    <t>76 лет</t>
  </si>
  <si>
    <t>77 лет</t>
  </si>
  <si>
    <t>78 лет</t>
  </si>
  <si>
    <t>79 лет</t>
  </si>
  <si>
    <t>80 лет</t>
  </si>
  <si>
    <t>81 лет</t>
  </si>
  <si>
    <t>82 лет</t>
  </si>
  <si>
    <t>83 лет</t>
  </si>
  <si>
    <t>84 лет</t>
  </si>
  <si>
    <t>85 лет</t>
  </si>
  <si>
    <t>86 лет</t>
  </si>
  <si>
    <t>87 лет</t>
  </si>
  <si>
    <t>88 лет</t>
  </si>
  <si>
    <t>89 лет</t>
  </si>
  <si>
    <t>90 лет</t>
  </si>
  <si>
    <t>91 лет</t>
  </si>
  <si>
    <t>92 лет</t>
  </si>
  <si>
    <t>93 лет</t>
  </si>
  <si>
    <t>94 лет</t>
  </si>
  <si>
    <t>95 лет</t>
  </si>
  <si>
    <t>96 лет</t>
  </si>
  <si>
    <t>97 лет</t>
  </si>
  <si>
    <t>98 лет</t>
  </si>
  <si>
    <t>99 лет</t>
  </si>
  <si>
    <t>100 лет и старше</t>
  </si>
  <si>
    <t>всего</t>
  </si>
  <si>
    <t>мужчин</t>
  </si>
  <si>
    <t>женщин</t>
  </si>
  <si>
    <t>Численность застрахованных лиц, подлежащих профилактическому медицинскому осмотру, чел:</t>
  </si>
  <si>
    <t xml:space="preserve">Тариф на профилактический медицинский осмотр, руб: </t>
  </si>
  <si>
    <t xml:space="preserve">Размер финансового обеспечения на профилактические медицинские осмотры, тыс. руб.: </t>
  </si>
  <si>
    <t>Расчет размера финансового обеспечения профилактических медицинских осмотров за счет средств обязательного медицинского страхования на 2020-2022 годы</t>
  </si>
  <si>
    <t>0-11 мес.</t>
  </si>
  <si>
    <t>за счет средств работодателей</t>
  </si>
  <si>
    <t>-</t>
  </si>
  <si>
    <t>взрослые, всего
в том числе:</t>
  </si>
  <si>
    <t>дети, всего
в том числе:</t>
  </si>
  <si>
    <t>дети (без учета детей-сирот)</t>
  </si>
  <si>
    <t>дети-сироты старше 2 лет, подлежащие диспансеризации</t>
  </si>
  <si>
    <t>Всего (без учета осмотров за счет средств работодателей и детей-сирот)</t>
  </si>
  <si>
    <t>* - целевые показатели охвата населения профилактическими мероприятиями, установленные федеральным проектом "Развитие системы оказания первичной медико-санитарной помощи" национального проекта "Здравоохранение" (2020 год - 43,4% населения, 2021 год - 45,0%, 2022 год - 53,5%)</t>
  </si>
  <si>
    <t>** - в соответствии с приказом Минздрава России от 10.08.2017 № 514н "О Порядке проведения профилактических медицинских осмотров несовершеннолетних"</t>
  </si>
  <si>
    <t>*** - целевые показатели охвата несовершеннолетних в возрасте 15-17 лет профилактическими медицинскими осмотрами: девочек - врачами акушерами-гинекологами, мальчиков - детскими врачами урологами-андрологами, установленные федеральным проектом "Развитие детского здравоохранения, включая создание системы современной инфраструктуры оказания медицинской помощи детям" национального проекта "Здравоохранение" (2020 год - 65%, 2021 год - 70%, 2022 год - 73%)</t>
  </si>
  <si>
    <t>**** - целевые показатели охвата профилактическими медицинскими осмотрами лиц старше трудоспособного возраста, установленные федеральным проектом "Старшее поколение" национального проекта "Демография" (2020 год - 28%, 2021 год - 34%, 2022 год - 55,7%)</t>
  </si>
  <si>
    <t>возрасты, подлежащие  профилактическим медицинским осмотрам в соответствии с приказом Минздрава России от 13.03.2019 № 124н "Об утверждении порядка проведения профилактического медицинского осмотра и диспансеризации определенных групп взрослого населения"</t>
  </si>
  <si>
    <t>взрослые (без учета работодателей)</t>
  </si>
  <si>
    <t>диспансеризация</t>
  </si>
  <si>
    <t>ПМО</t>
  </si>
  <si>
    <t>проверка</t>
  </si>
  <si>
    <t>№ строки</t>
  </si>
  <si>
    <t>А</t>
  </si>
  <si>
    <t>3</t>
  </si>
  <si>
    <t>3.1</t>
  </si>
  <si>
    <t>3.2</t>
  </si>
  <si>
    <t>4.1</t>
  </si>
  <si>
    <t>4.2</t>
  </si>
  <si>
    <t>4.2.1</t>
  </si>
  <si>
    <t>взрослые, всего
в том числе (4.1+4.2):</t>
  </si>
  <si>
    <t>Всего (без учета осмотров за счет средств работодателей и детей-сирот) (3+4.2)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</si>
  <si>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</si>
  <si>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</si>
  <si>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</si>
  <si>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</si>
  <si>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</si>
  <si>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</si>
  <si>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</si>
  <si>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</si>
  <si>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</si>
  <si>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</si>
  <si>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</si>
  <si>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</si>
  <si>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6.1</t>
  </si>
  <si>
    <t>6.2</t>
  </si>
  <si>
    <t>Всего (3+4)*</t>
  </si>
  <si>
    <t>* - целевые показатели охвата населения профилактическими мероприятиями, установленные федеральным проектом "Развитие системы оказания первичной медико-санитарной помощи" национального проекта "Здравоохранение"</t>
  </si>
  <si>
    <t>Объем медицинской помощи по профилактическим медицинским осмотрам и диспансеризации на 2020 год</t>
  </si>
  <si>
    <t>дети, всего
в том числе (3.1 + 3.2):**</t>
  </si>
  <si>
    <t>в том числе старше 65 лет***</t>
  </si>
  <si>
    <t xml:space="preserve">** -целевые показатели охвата несовершеннолетних в возрасте 15-17 лет профилактическими медицинскими осмотрами: девочек - врачами акушерами-гинекологами, мальчиков - детскими врачами урологами-андрологами, установленные федеральным проектом "Развитие детского здравоохранения, включая создание системы современной инфраструктуры оказания медицинской помощи детям" национального проекта "Здравоохранение" </t>
  </si>
  <si>
    <t>*** -  целевые показатели охвата профилактическими медицинскими осмотрами лиц старше трудоспособного возраста, установленные федеральным проектом "Старшее поколение" национального проекта "Демография"</t>
  </si>
  <si>
    <t>0-11 мес.****</t>
  </si>
  <si>
    <t>0 мес.****</t>
  </si>
  <si>
    <t>1 мес.****</t>
  </si>
  <si>
    <t>2 мес.****</t>
  </si>
  <si>
    <t>3 мес.****</t>
  </si>
  <si>
    <t>4 мес.****</t>
  </si>
  <si>
    <t>5 мес.****</t>
  </si>
  <si>
    <t>6 мес.****</t>
  </si>
  <si>
    <t>7 мес.****</t>
  </si>
  <si>
    <t>8 мес.****</t>
  </si>
  <si>
    <t>9 мес.****</t>
  </si>
  <si>
    <t>10 мес.****</t>
  </si>
  <si>
    <t>11 мес.****</t>
  </si>
  <si>
    <t>1 год****</t>
  </si>
  <si>
    <t>1 год 3 мес.****</t>
  </si>
  <si>
    <t>1 год 6 мес.****</t>
  </si>
  <si>
    <t xml:space="preserve">**** - кратность посещения </t>
  </si>
  <si>
    <t>Прогнозный отклик на профилактический медицинский осмотр, %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</si>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</sst>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#,##0.0"/>
    <numFmt numFmtId="165" formatCode="0.0"/>
    <numFmt numFmtId="166" formatCode="_-* #,##0&quot;р.&quot;_-;\-* #,##0&quot;р.&quot;_-;_-* &quot;-&quot;&quot;р.&quot;_-;_-@_-"/>
    <numFmt numFmtId="167" formatCode="_-* #,##0_р_._-;\-* #,##0_р_._-;_-* &quot;-&quot;_р_._-;_-@_-"/>
    <numFmt numFmtId="168" formatCode="_-* #,##0.00&quot;р.&quot;_-;\-* #,##0.00&quot;р.&quot;_-;_-* &quot;-&quot;??&quot;р.&quot;_-;_-@_-"/>
    <numFmt numFmtId="169" formatCode="_-* #,##0.00_р_._-;\-* #,##0.00_р_._-;_-* &quot;-&quot;??_р_._-;_-@_-"/>
    <numFmt numFmtId="170" formatCode="\M\o\n\t\h\ \D.\y\y\y\y"/>
    <numFmt numFmtId="171" formatCode="_(* #,##0.00_);_(* \(#,##0.00\);_(* &quot;-&quot;??_);_(@_)"/>
    <numFmt numFmtId="172" formatCode="0.0&quot;*&quot;"/>
    <numFmt numFmtId="173" formatCode="0.0&quot;**&quot;"/>
    <numFmt numFmtId="174" formatCode="0.0&quot;***&quot;"/>
    <numFmt numFmtId="175" formatCode="0.0&quot;*****&quot;"/>
  </numFmts>
  <fonts count="5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Calibri"/>
    </font>
    <font>
      <sz val="11"/>
      <name val="Calibri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Courier New Cyr"/>
      <family val="3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63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49"/>
      <name val="Calibri"/>
      <family val="2"/>
      <charset val="204"/>
    </font>
    <font>
      <b/>
      <sz val="13"/>
      <color indexed="49"/>
      <name val="Calibri"/>
      <family val="2"/>
      <charset val="204"/>
    </font>
    <font>
      <b/>
      <sz val="11"/>
      <color indexed="49"/>
      <name val="Calibri"/>
      <family val="2"/>
      <charset val="204"/>
    </font>
    <font>
      <sz val="11"/>
      <color indexed="54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49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name val="Arial"/>
      <family val="2"/>
    </font>
    <font>
      <sz val="8"/>
      <name val="Arial"/>
      <family val="2"/>
    </font>
    <font>
      <i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5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indexed="63"/>
      </patternFill>
    </fill>
    <fill>
      <patternFill patternType="solid">
        <fgColor indexed="6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61"/>
      </patternFill>
    </fill>
    <fill>
      <patternFill patternType="solid">
        <fgColor indexed="2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9"/>
      </left>
      <right style="double">
        <color indexed="9"/>
      </right>
      <top style="double">
        <color indexed="9"/>
      </top>
      <bottom style="double">
        <color indexed="9"/>
      </bottom>
      <diagonal/>
    </border>
    <border>
      <left/>
      <right/>
      <top/>
      <bottom style="thick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1"/>
      </top>
      <bottom style="double">
        <color indexed="6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42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2" fillId="0" borderId="0"/>
    <xf numFmtId="0" fontId="23" fillId="0" borderId="0"/>
    <xf numFmtId="0" fontId="1" fillId="0" borderId="0"/>
    <xf numFmtId="0" fontId="24" fillId="0" borderId="0"/>
    <xf numFmtId="167" fontId="24" fillId="0" borderId="0" applyFont="0" applyFill="0" applyBorder="0" applyAlignment="0" applyProtection="0"/>
    <xf numFmtId="169" fontId="24" fillId="0" borderId="0" applyFont="0" applyFill="0" applyBorder="0" applyAlignment="0" applyProtection="0"/>
    <xf numFmtId="0" fontId="26" fillId="0" borderId="0"/>
    <xf numFmtId="0" fontId="24" fillId="0" borderId="0"/>
    <xf numFmtId="0" fontId="28" fillId="0" borderId="0">
      <protection locked="0"/>
    </xf>
    <xf numFmtId="167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0" fontId="28" fillId="0" borderId="0">
      <protection locked="0"/>
    </xf>
    <xf numFmtId="166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70" fontId="28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30" fillId="0" borderId="0"/>
    <xf numFmtId="0" fontId="28" fillId="0" borderId="0">
      <protection locked="0"/>
    </xf>
    <xf numFmtId="0" fontId="28" fillId="0" borderId="20">
      <protection locked="0"/>
    </xf>
    <xf numFmtId="168" fontId="27" fillId="0" borderId="0" applyFont="0" applyFill="0" applyBorder="0" applyAlignment="0" applyProtection="0"/>
    <xf numFmtId="0" fontId="31" fillId="0" borderId="0"/>
    <xf numFmtId="0" fontId="27" fillId="0" borderId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4" fillId="0" borderId="0" applyFont="0" applyFill="0" applyBorder="0" applyAlignment="0" applyProtection="0"/>
    <xf numFmtId="0" fontId="25" fillId="0" borderId="0"/>
    <xf numFmtId="0" fontId="1" fillId="0" borderId="0"/>
    <xf numFmtId="0" fontId="24" fillId="0" borderId="0"/>
    <xf numFmtId="0" fontId="1" fillId="0" borderId="0"/>
    <xf numFmtId="0" fontId="24" fillId="0" borderId="0"/>
    <xf numFmtId="0" fontId="31" fillId="34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4" borderId="0" applyNumberFormat="0" applyBorder="0" applyAlignment="0" applyProtection="0"/>
    <xf numFmtId="0" fontId="31" fillId="36" borderId="0" applyNumberFormat="0" applyBorder="0" applyAlignment="0" applyProtection="0"/>
    <xf numFmtId="0" fontId="31" fillId="37" borderId="0" applyNumberFormat="0" applyBorder="0" applyAlignment="0" applyProtection="0"/>
    <xf numFmtId="0" fontId="31" fillId="38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9" borderId="0" applyNumberFormat="0" applyBorder="0" applyAlignment="0" applyProtection="0"/>
    <xf numFmtId="0" fontId="31" fillId="38" borderId="0" applyNumberFormat="0" applyBorder="0" applyAlignment="0" applyProtection="0"/>
    <xf numFmtId="0" fontId="31" fillId="37" borderId="0" applyNumberFormat="0" applyBorder="0" applyAlignment="0" applyProtection="0"/>
    <xf numFmtId="0" fontId="33" fillId="38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33" fillId="39" borderId="0" applyNumberFormat="0" applyBorder="0" applyAlignment="0" applyProtection="0"/>
    <xf numFmtId="0" fontId="33" fillId="38" borderId="0" applyNumberFormat="0" applyBorder="0" applyAlignment="0" applyProtection="0"/>
    <xf numFmtId="0" fontId="33" fillId="37" borderId="0" applyNumberFormat="0" applyBorder="0" applyAlignment="0" applyProtection="0"/>
    <xf numFmtId="0" fontId="33" fillId="38" borderId="0" applyNumberFormat="0" applyBorder="0" applyAlignment="0" applyProtection="0"/>
    <xf numFmtId="0" fontId="33" fillId="40" borderId="0" applyNumberFormat="0" applyBorder="0" applyAlignment="0" applyProtection="0"/>
    <xf numFmtId="0" fontId="33" fillId="41" borderId="0" applyNumberFormat="0" applyBorder="0" applyAlignment="0" applyProtection="0"/>
    <xf numFmtId="0" fontId="33" fillId="42" borderId="0" applyNumberFormat="0" applyBorder="0" applyAlignment="0" applyProtection="0"/>
    <xf numFmtId="0" fontId="33" fillId="38" borderId="0" applyNumberFormat="0" applyBorder="0" applyAlignment="0" applyProtection="0"/>
    <xf numFmtId="0" fontId="33" fillId="43" borderId="0" applyNumberFormat="0" applyBorder="0" applyAlignment="0" applyProtection="0"/>
    <xf numFmtId="0" fontId="34" fillId="44" borderId="0" applyNumberFormat="0" applyBorder="0" applyAlignment="0" applyProtection="0"/>
    <xf numFmtId="0" fontId="35" fillId="34" borderId="21" applyNumberFormat="0" applyAlignment="0" applyProtection="0"/>
    <xf numFmtId="0" fontId="36" fillId="45" borderId="22" applyNumberFormat="0" applyAlignment="0" applyProtection="0"/>
    <xf numFmtId="0" fontId="37" fillId="0" borderId="0" applyNumberFormat="0" applyFill="0" applyBorder="0" applyAlignment="0" applyProtection="0"/>
    <xf numFmtId="0" fontId="38" fillId="46" borderId="0" applyNumberFormat="0" applyBorder="0" applyAlignment="0" applyProtection="0"/>
    <xf numFmtId="0" fontId="39" fillId="0" borderId="23" applyNumberFormat="0" applyFill="0" applyAlignment="0" applyProtection="0"/>
    <xf numFmtId="0" fontId="40" fillId="0" borderId="23" applyNumberFormat="0" applyFill="0" applyAlignment="0" applyProtection="0"/>
    <xf numFmtId="0" fontId="41" fillId="0" borderId="24" applyNumberFormat="0" applyFill="0" applyAlignment="0" applyProtection="0"/>
    <xf numFmtId="0" fontId="41" fillId="0" borderId="0" applyNumberFormat="0" applyFill="0" applyBorder="0" applyAlignment="0" applyProtection="0"/>
    <xf numFmtId="0" fontId="42" fillId="37" borderId="21" applyNumberFormat="0" applyAlignment="0" applyProtection="0"/>
    <xf numFmtId="0" fontId="43" fillId="0" borderId="25" applyNumberFormat="0" applyFill="0" applyAlignment="0" applyProtection="0"/>
    <xf numFmtId="0" fontId="44" fillId="47" borderId="0" applyNumberFormat="0" applyBorder="0" applyAlignment="0" applyProtection="0"/>
    <xf numFmtId="0" fontId="31" fillId="48" borderId="26" applyNumberFormat="0" applyFont="0" applyAlignment="0" applyProtection="0"/>
    <xf numFmtId="0" fontId="45" fillId="34" borderId="27" applyNumberFormat="0" applyAlignment="0" applyProtection="0"/>
    <xf numFmtId="0" fontId="46" fillId="0" borderId="0" applyNumberFormat="0" applyFill="0" applyBorder="0" applyAlignment="0" applyProtection="0"/>
    <xf numFmtId="0" fontId="47" fillId="0" borderId="28" applyNumberFormat="0" applyFill="0" applyAlignment="0" applyProtection="0"/>
    <xf numFmtId="0" fontId="4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24" fillId="0" borderId="0" applyFont="0" applyFill="0" applyBorder="0" applyAlignment="0" applyProtection="0"/>
    <xf numFmtId="0" fontId="25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9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6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0" fontId="32" fillId="0" borderId="0"/>
    <xf numFmtId="0" fontId="1" fillId="0" borderId="0"/>
    <xf numFmtId="0" fontId="1" fillId="0" borderId="0"/>
    <xf numFmtId="0" fontId="2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49" borderId="0" applyNumberFormat="0" applyBorder="0" applyAlignment="0" applyProtection="0"/>
    <xf numFmtId="0" fontId="1" fillId="10" borderId="0" applyNumberFormat="0" applyBorder="0" applyAlignment="0" applyProtection="0"/>
    <xf numFmtId="0" fontId="1" fillId="44" borderId="0" applyNumberFormat="0" applyBorder="0" applyAlignment="0" applyProtection="0"/>
    <xf numFmtId="0" fontId="1" fillId="14" borderId="0" applyNumberFormat="0" applyBorder="0" applyAlignment="0" applyProtection="0"/>
    <xf numFmtId="0" fontId="1" fillId="46" borderId="0" applyNumberFormat="0" applyBorder="0" applyAlignment="0" applyProtection="0"/>
    <xf numFmtId="0" fontId="1" fillId="18" borderId="0" applyNumberFormat="0" applyBorder="0" applyAlignment="0" applyProtection="0"/>
    <xf numFmtId="0" fontId="1" fillId="50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5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53" borderId="0" applyNumberFormat="0" applyBorder="0" applyAlignment="0" applyProtection="0"/>
    <xf numFmtId="0" fontId="24" fillId="0" borderId="0"/>
    <xf numFmtId="0" fontId="32" fillId="0" borderId="0"/>
    <xf numFmtId="0" fontId="32" fillId="0" borderId="0"/>
    <xf numFmtId="0" fontId="1" fillId="0" borderId="0"/>
    <xf numFmtId="0" fontId="49" fillId="0" borderId="0"/>
    <xf numFmtId="0" fontId="1" fillId="8" borderId="8" applyNumberFormat="0" applyFont="0" applyAlignment="0" applyProtection="0"/>
    <xf numFmtId="0" fontId="31" fillId="8" borderId="8" applyNumberFormat="0" applyFont="0" applyAlignment="0" applyProtection="0"/>
    <xf numFmtId="0" fontId="31" fillId="48" borderId="26" applyNumberFormat="0" applyFont="0" applyAlignment="0" applyProtection="0"/>
    <xf numFmtId="0" fontId="31" fillId="8" borderId="8" applyNumberFormat="0" applyFont="0" applyAlignment="0" applyProtection="0"/>
    <xf numFmtId="0" fontId="31" fillId="8" borderId="8" applyNumberFormat="0" applyFont="0" applyAlignment="0" applyProtection="0"/>
    <xf numFmtId="0" fontId="31" fillId="48" borderId="26" applyNumberFormat="0" applyFont="0" applyAlignment="0" applyProtection="0"/>
    <xf numFmtId="0" fontId="31" fillId="8" borderId="8" applyNumberFormat="0" applyFont="0" applyAlignment="0" applyProtection="0"/>
    <xf numFmtId="0" fontId="31" fillId="8" borderId="8" applyNumberFormat="0" applyFont="0" applyAlignment="0" applyProtection="0"/>
    <xf numFmtId="0" fontId="31" fillId="48" borderId="26" applyNumberFormat="0" applyFont="0" applyAlignment="0" applyProtection="0"/>
    <xf numFmtId="0" fontId="31" fillId="8" borderId="8" applyNumberFormat="0" applyFont="0" applyAlignment="0" applyProtection="0"/>
    <xf numFmtId="0" fontId="31" fillId="8" borderId="8" applyNumberFormat="0" applyFont="0" applyAlignment="0" applyProtection="0"/>
    <xf numFmtId="0" fontId="31" fillId="48" borderId="26" applyNumberFormat="0" applyFont="0" applyAlignment="0" applyProtection="0"/>
    <xf numFmtId="9" fontId="32" fillId="0" borderId="0" applyFont="0" applyFill="0" applyBorder="0" applyAlignment="0" applyProtection="0"/>
    <xf numFmtId="9" fontId="24" fillId="0" borderId="0" applyFont="0" applyFill="0" applyBorder="0" applyAlignment="0" applyProtection="0"/>
    <xf numFmtId="171" fontId="32" fillId="0" borderId="0" applyFont="0" applyFill="0" applyBorder="0" applyAlignment="0" applyProtection="0"/>
    <xf numFmtId="171" fontId="32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32" fillId="0" borderId="0" applyFont="0" applyFill="0" applyBorder="0" applyAlignment="0" applyProtection="0"/>
    <xf numFmtId="0" fontId="1" fillId="8" borderId="8" applyNumberFormat="0" applyFont="0" applyAlignment="0" applyProtection="0"/>
    <xf numFmtId="168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0" fontId="1" fillId="0" borderId="0"/>
    <xf numFmtId="0" fontId="31" fillId="0" borderId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8" borderId="0" applyNumberFormat="0" applyBorder="0" applyAlignment="0" applyProtection="0"/>
    <xf numFmtId="169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6" fontId="3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2" fillId="0" borderId="0" applyFont="0" applyFill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3" fillId="7" borderId="7" applyNumberFormat="0" applyAlignment="0" applyProtection="0"/>
    <xf numFmtId="0" fontId="2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1" fillId="0" borderId="0"/>
    <xf numFmtId="0" fontId="1" fillId="0" borderId="0"/>
    <xf numFmtId="0" fontId="32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24" fillId="0" borderId="0"/>
    <xf numFmtId="0" fontId="7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4" fillId="0" borderId="0" applyNumberFormat="0" applyFill="0" applyBorder="0" applyAlignment="0" applyProtection="0"/>
    <xf numFmtId="169" fontId="1" fillId="0" borderId="0" applyFont="0" applyFill="0" applyBorder="0" applyAlignment="0" applyProtection="0"/>
    <xf numFmtId="0" fontId="6" fillId="2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  <xf numFmtId="0" fontId="32" fillId="0" borderId="0"/>
    <xf numFmtId="0" fontId="32" fillId="0" borderId="0"/>
    <xf numFmtId="0" fontId="1" fillId="0" borderId="0"/>
    <xf numFmtId="0" fontId="23" fillId="0" borderId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0" fontId="23" fillId="0" borderId="0"/>
    <xf numFmtId="0" fontId="1" fillId="0" borderId="0"/>
    <xf numFmtId="0" fontId="24" fillId="0" borderId="0"/>
    <xf numFmtId="0" fontId="26" fillId="0" borderId="0"/>
    <xf numFmtId="0" fontId="1" fillId="0" borderId="0"/>
    <xf numFmtId="0" fontId="1" fillId="0" borderId="0"/>
    <xf numFmtId="0" fontId="1" fillId="0" borderId="0"/>
    <xf numFmtId="168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0" fontId="32" fillId="0" borderId="0"/>
    <xf numFmtId="0" fontId="1" fillId="0" borderId="0"/>
    <xf numFmtId="169" fontId="1" fillId="0" borderId="0" applyFont="0" applyFill="0" applyBorder="0" applyAlignment="0" applyProtection="0"/>
    <xf numFmtId="168" fontId="3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32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169" fontId="1" fillId="0" borderId="0" applyFont="0" applyFill="0" applyBorder="0" applyAlignment="0" applyProtection="0"/>
    <xf numFmtId="0" fontId="1" fillId="49" borderId="0" applyNumberFormat="0" applyBorder="0" applyAlignment="0" applyProtection="0"/>
    <xf numFmtId="0" fontId="1" fillId="10" borderId="0" applyNumberFormat="0" applyBorder="0" applyAlignment="0" applyProtection="0"/>
    <xf numFmtId="0" fontId="1" fillId="44" borderId="0" applyNumberFormat="0" applyBorder="0" applyAlignment="0" applyProtection="0"/>
    <xf numFmtId="0" fontId="1" fillId="14" borderId="0" applyNumberFormat="0" applyBorder="0" applyAlignment="0" applyProtection="0"/>
    <xf numFmtId="0" fontId="1" fillId="46" borderId="0" applyNumberFormat="0" applyBorder="0" applyAlignment="0" applyProtection="0"/>
    <xf numFmtId="0" fontId="1" fillId="18" borderId="0" applyNumberFormat="0" applyBorder="0" applyAlignment="0" applyProtection="0"/>
    <xf numFmtId="0" fontId="1" fillId="50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5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" fillId="0" borderId="0"/>
    <xf numFmtId="0" fontId="1" fillId="0" borderId="0"/>
    <xf numFmtId="168" fontId="32" fillId="0" borderId="0" applyFont="0" applyFill="0" applyBorder="0" applyAlignment="0" applyProtection="0"/>
    <xf numFmtId="0" fontId="1" fillId="19" borderId="0" applyNumberFormat="0" applyBorder="0" applyAlignment="0" applyProtection="0"/>
    <xf numFmtId="0" fontId="32" fillId="0" borderId="0"/>
    <xf numFmtId="0" fontId="32" fillId="0" borderId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53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14" borderId="0" applyNumberFormat="0" applyBorder="0" applyAlignment="0" applyProtection="0"/>
    <xf numFmtId="0" fontId="1" fillId="31" borderId="0" applyNumberFormat="0" applyBorder="0" applyAlignment="0" applyProtection="0"/>
    <xf numFmtId="0" fontId="26" fillId="0" borderId="0"/>
    <xf numFmtId="0" fontId="1" fillId="49" borderId="0" applyNumberFormat="0" applyBorder="0" applyAlignment="0" applyProtection="0"/>
    <xf numFmtId="0" fontId="1" fillId="0" borderId="0"/>
    <xf numFmtId="0" fontId="1" fillId="0" borderId="0"/>
    <xf numFmtId="0" fontId="1" fillId="51" borderId="0" applyNumberFormat="0" applyBorder="0" applyAlignment="0" applyProtection="0"/>
    <xf numFmtId="0" fontId="1" fillId="23" borderId="0" applyNumberFormat="0" applyBorder="0" applyAlignment="0" applyProtection="0"/>
    <xf numFmtId="0" fontId="26" fillId="0" borderId="0"/>
    <xf numFmtId="0" fontId="32" fillId="0" borderId="0"/>
    <xf numFmtId="0" fontId="24" fillId="0" borderId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5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5" borderId="0" applyNumberFormat="0" applyBorder="0" applyAlignment="0" applyProtection="0"/>
    <xf numFmtId="0" fontId="32" fillId="0" borderId="0"/>
    <xf numFmtId="0" fontId="26" fillId="0" borderId="0"/>
    <xf numFmtId="0" fontId="1" fillId="50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8" borderId="0" applyNumberFormat="0" applyBorder="0" applyAlignment="0" applyProtection="0"/>
    <xf numFmtId="0" fontId="1" fillId="46" borderId="0" applyNumberFormat="0" applyBorder="0" applyAlignment="0" applyProtection="0"/>
    <xf numFmtId="0" fontId="1" fillId="14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8" borderId="8" applyNumberFormat="0" applyFont="0" applyAlignment="0" applyProtection="0"/>
    <xf numFmtId="0" fontId="1" fillId="27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26" borderId="0" applyNumberFormat="0" applyBorder="0" applyAlignment="0" applyProtection="0"/>
    <xf numFmtId="0" fontId="1" fillId="44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26" fillId="0" borderId="0"/>
    <xf numFmtId="0" fontId="51" fillId="0" borderId="0"/>
    <xf numFmtId="0" fontId="1" fillId="0" borderId="0"/>
    <xf numFmtId="0" fontId="1" fillId="8" borderId="8" applyNumberFormat="0" applyFont="0" applyAlignment="0" applyProtection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20">
      <protection locked="0"/>
    </xf>
    <xf numFmtId="0" fontId="31" fillId="0" borderId="0"/>
    <xf numFmtId="0" fontId="27" fillId="0" borderId="0"/>
    <xf numFmtId="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49" borderId="0" applyNumberFormat="0" applyBorder="0" applyAlignment="0" applyProtection="0"/>
    <xf numFmtId="0" fontId="1" fillId="44" borderId="0" applyNumberFormat="0" applyBorder="0" applyAlignment="0" applyProtection="0"/>
    <xf numFmtId="0" fontId="1" fillId="46" borderId="0" applyNumberFormat="0" applyBorder="0" applyAlignment="0" applyProtection="0"/>
    <xf numFmtId="0" fontId="1" fillId="50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51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24" fillId="0" borderId="0"/>
    <xf numFmtId="0" fontId="1" fillId="0" borderId="0"/>
    <xf numFmtId="0" fontId="49" fillId="0" borderId="0"/>
    <xf numFmtId="0" fontId="1" fillId="8" borderId="8" applyNumberFormat="0" applyFont="0" applyAlignment="0" applyProtection="0"/>
    <xf numFmtId="171" fontId="3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8" borderId="8" applyNumberFormat="0" applyFont="0" applyAlignment="0" applyProtection="0"/>
    <xf numFmtId="0" fontId="3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" fillId="0" borderId="0"/>
    <xf numFmtId="0" fontId="23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49" borderId="0" applyNumberFormat="0" applyBorder="0" applyAlignment="0" applyProtection="0"/>
    <xf numFmtId="0" fontId="1" fillId="44" borderId="0" applyNumberFormat="0" applyBorder="0" applyAlignment="0" applyProtection="0"/>
    <xf numFmtId="0" fontId="1" fillId="46" borderId="0" applyNumberFormat="0" applyBorder="0" applyAlignment="0" applyProtection="0"/>
    <xf numFmtId="0" fontId="1" fillId="50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51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32" fillId="0" borderId="0"/>
    <xf numFmtId="9" fontId="32" fillId="0" borderId="0" applyFont="0" applyFill="0" applyBorder="0" applyAlignment="0" applyProtection="0"/>
    <xf numFmtId="0" fontId="23" fillId="0" borderId="0"/>
    <xf numFmtId="169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9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0" fontId="1" fillId="8" borderId="8" applyNumberFormat="0" applyFont="0" applyAlignment="0" applyProtection="0"/>
    <xf numFmtId="9" fontId="31" fillId="0" borderId="0" applyFont="0" applyFill="0" applyBorder="0" applyAlignment="0" applyProtection="0"/>
    <xf numFmtId="169" fontId="31" fillId="0" borderId="0" applyFont="0" applyFill="0" applyBorder="0" applyAlignment="0" applyProtection="0"/>
  </cellStyleXfs>
  <cellXfs count="102">
    <xf numFmtId="0" fontId="0" fillId="0" borderId="0" xfId="0"/>
    <xf numFmtId="0" fontId="18" fillId="0" borderId="0" xfId="0" applyFont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left" vertical="center" wrapText="1"/>
    </xf>
    <xf numFmtId="0" fontId="21" fillId="33" borderId="10" xfId="0" applyFont="1" applyFill="1" applyBorder="1" applyAlignment="1">
      <alignment horizontal="center" vertical="center" wrapText="1"/>
    </xf>
    <xf numFmtId="0" fontId="21" fillId="33" borderId="0" xfId="0" applyFont="1" applyFill="1" applyAlignment="1">
      <alignment horizontal="center" vertical="center" wrapText="1"/>
    </xf>
    <xf numFmtId="165" fontId="18" fillId="0" borderId="10" xfId="0" applyNumberFormat="1" applyFont="1" applyBorder="1" applyAlignment="1">
      <alignment horizontal="center" vertical="center" wrapText="1"/>
    </xf>
    <xf numFmtId="3" fontId="18" fillId="54" borderId="10" xfId="0" applyNumberFormat="1" applyFont="1" applyFill="1" applyBorder="1" applyAlignment="1">
      <alignment horizontal="center" vertical="center" wrapText="1"/>
    </xf>
    <xf numFmtId="0" fontId="19" fillId="56" borderId="0" xfId="0" applyFont="1" applyFill="1" applyAlignment="1">
      <alignment horizontal="center" vertical="center" wrapText="1"/>
    </xf>
    <xf numFmtId="3" fontId="19" fillId="56" borderId="10" xfId="0" applyNumberFormat="1" applyFont="1" applyFill="1" applyBorder="1" applyAlignment="1">
      <alignment horizontal="center" vertical="center"/>
    </xf>
    <xf numFmtId="3" fontId="53" fillId="54" borderId="10" xfId="0" applyNumberFormat="1" applyFont="1" applyFill="1" applyBorder="1" applyAlignment="1">
      <alignment horizontal="center" vertical="center" wrapText="1"/>
    </xf>
    <xf numFmtId="165" fontId="18" fillId="56" borderId="10" xfId="0" applyNumberFormat="1" applyFont="1" applyFill="1" applyBorder="1" applyAlignment="1">
      <alignment horizontal="center" vertical="center" wrapText="1"/>
    </xf>
    <xf numFmtId="164" fontId="18" fillId="0" borderId="10" xfId="0" applyNumberFormat="1" applyFont="1" applyFill="1" applyBorder="1" applyAlignment="1">
      <alignment horizontal="center" vertical="center" wrapText="1"/>
    </xf>
    <xf numFmtId="0" fontId="52" fillId="0" borderId="0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left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left" vertical="center" wrapText="1" indent="3"/>
    </xf>
    <xf numFmtId="164" fontId="19" fillId="56" borderId="10" xfId="0" applyNumberFormat="1" applyFont="1" applyFill="1" applyBorder="1" applyAlignment="1">
      <alignment horizontal="center" vertical="center"/>
    </xf>
    <xf numFmtId="0" fontId="19" fillId="56" borderId="10" xfId="0" applyFont="1" applyFill="1" applyBorder="1" applyAlignment="1">
      <alignment horizontal="left" vertical="center" wrapText="1"/>
    </xf>
    <xf numFmtId="0" fontId="53" fillId="54" borderId="10" xfId="0" applyFont="1" applyFill="1" applyBorder="1" applyAlignment="1">
      <alignment horizontal="left" vertical="center" wrapText="1"/>
    </xf>
    <xf numFmtId="3" fontId="18" fillId="56" borderId="10" xfId="0" applyNumberFormat="1" applyFont="1" applyFill="1" applyBorder="1" applyAlignment="1">
      <alignment horizontal="center" vertical="center"/>
    </xf>
    <xf numFmtId="164" fontId="18" fillId="54" borderId="10" xfId="0" applyNumberFormat="1" applyFont="1" applyFill="1" applyBorder="1" applyAlignment="1">
      <alignment horizontal="center" vertical="center" wrapText="1"/>
    </xf>
    <xf numFmtId="0" fontId="52" fillId="55" borderId="10" xfId="0" applyFont="1" applyFill="1" applyBorder="1" applyAlignment="1">
      <alignment vertical="center" wrapText="1"/>
    </xf>
    <xf numFmtId="0" fontId="18" fillId="0" borderId="0" xfId="0" applyFont="1" applyFill="1" applyAlignment="1">
      <alignment horizontal="center" vertical="center" wrapText="1"/>
    </xf>
    <xf numFmtId="0" fontId="18" fillId="54" borderId="0" xfId="0" applyFont="1" applyFill="1" applyAlignment="1">
      <alignment horizontal="center" vertical="center" wrapText="1"/>
    </xf>
    <xf numFmtId="0" fontId="18" fillId="54" borderId="10" xfId="0" applyFont="1" applyFill="1" applyBorder="1" applyAlignment="1">
      <alignment horizontal="left" vertical="center" wrapText="1" indent="3"/>
    </xf>
    <xf numFmtId="0" fontId="19" fillId="0" borderId="0" xfId="0" applyFont="1" applyAlignment="1">
      <alignment horizontal="center" vertical="center" wrapText="1"/>
    </xf>
    <xf numFmtId="3" fontId="19" fillId="0" borderId="10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/>
    </xf>
    <xf numFmtId="175" fontId="18" fillId="0" borderId="10" xfId="0" applyNumberFormat="1" applyFont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left" vertical="center" wrapText="1" indent="3"/>
    </xf>
    <xf numFmtId="164" fontId="18" fillId="0" borderId="10" xfId="0" applyNumberFormat="1" applyFont="1" applyBorder="1" applyAlignment="1">
      <alignment horizontal="center" vertical="center" wrapText="1"/>
    </xf>
    <xf numFmtId="3" fontId="18" fillId="0" borderId="10" xfId="0" applyNumberFormat="1" applyFont="1" applyBorder="1" applyAlignment="1">
      <alignment horizontal="center" vertical="center"/>
    </xf>
    <xf numFmtId="3" fontId="18" fillId="0" borderId="10" xfId="0" applyNumberFormat="1" applyFont="1" applyBorder="1" applyAlignment="1">
      <alignment horizontal="center" vertical="center" wrapText="1"/>
    </xf>
    <xf numFmtId="165" fontId="18" fillId="0" borderId="10" xfId="0" applyNumberFormat="1" applyFont="1" applyFill="1" applyBorder="1" applyAlignment="1">
      <alignment horizontal="center" vertical="center" wrapText="1"/>
    </xf>
    <xf numFmtId="0" fontId="53" fillId="54" borderId="0" xfId="0" applyFont="1" applyFill="1" applyAlignment="1">
      <alignment horizontal="center" vertical="center" wrapText="1"/>
    </xf>
    <xf numFmtId="164" fontId="53" fillId="54" borderId="10" xfId="0" applyNumberFormat="1" applyFont="1" applyFill="1" applyBorder="1" applyAlignment="1">
      <alignment horizontal="center" vertical="center" wrapText="1"/>
    </xf>
    <xf numFmtId="0" fontId="18" fillId="56" borderId="0" xfId="0" applyFont="1" applyFill="1" applyAlignment="1">
      <alignment horizontal="center" vertical="center" wrapText="1"/>
    </xf>
    <xf numFmtId="3" fontId="19" fillId="56" borderId="10" xfId="0" applyNumberFormat="1" applyFont="1" applyFill="1" applyBorder="1" applyAlignment="1">
      <alignment horizontal="center" vertical="center" wrapText="1"/>
    </xf>
    <xf numFmtId="164" fontId="18" fillId="56" borderId="10" xfId="0" applyNumberFormat="1" applyFont="1" applyFill="1" applyBorder="1" applyAlignment="1">
      <alignment horizontal="center" vertical="center" wrapText="1"/>
    </xf>
    <xf numFmtId="0" fontId="18" fillId="56" borderId="10" xfId="0" applyFont="1" applyFill="1" applyBorder="1" applyAlignment="1">
      <alignment horizontal="left" vertical="center" wrapText="1"/>
    </xf>
    <xf numFmtId="3" fontId="18" fillId="0" borderId="15" xfId="0" applyNumberFormat="1" applyFont="1" applyBorder="1" applyAlignment="1">
      <alignment horizontal="center" vertical="center"/>
    </xf>
    <xf numFmtId="0" fontId="18" fillId="55" borderId="0" xfId="0" applyFont="1" applyFill="1" applyAlignment="1">
      <alignment horizontal="center" vertical="center" wrapText="1"/>
    </xf>
    <xf numFmtId="173" fontId="18" fillId="56" borderId="10" xfId="0" applyNumberFormat="1" applyFont="1" applyFill="1" applyBorder="1" applyAlignment="1">
      <alignment horizontal="center" vertical="center" wrapText="1"/>
    </xf>
    <xf numFmtId="173" fontId="19" fillId="56" borderId="10" xfId="0" applyNumberFormat="1" applyFont="1" applyFill="1" applyBorder="1" applyAlignment="1">
      <alignment horizontal="center" vertical="center" wrapText="1"/>
    </xf>
    <xf numFmtId="165" fontId="53" fillId="54" borderId="10" xfId="0" applyNumberFormat="1" applyFont="1" applyFill="1" applyBorder="1" applyAlignment="1">
      <alignment horizontal="center" vertical="center" wrapText="1"/>
    </xf>
    <xf numFmtId="3" fontId="18" fillId="56" borderId="10" xfId="0" applyNumberFormat="1" applyFont="1" applyFill="1" applyBorder="1" applyAlignment="1">
      <alignment horizontal="center" vertical="center" wrapText="1"/>
    </xf>
    <xf numFmtId="3" fontId="18" fillId="0" borderId="15" xfId="0" applyNumberFormat="1" applyFont="1" applyBorder="1" applyAlignment="1">
      <alignment horizontal="center" vertical="center" wrapText="1"/>
    </xf>
    <xf numFmtId="165" fontId="18" fillId="54" borderId="10" xfId="0" applyNumberFormat="1" applyFont="1" applyFill="1" applyBorder="1" applyAlignment="1">
      <alignment horizontal="center" vertical="center" wrapText="1"/>
    </xf>
    <xf numFmtId="172" fontId="19" fillId="0" borderId="10" xfId="0" applyNumberFormat="1" applyFont="1" applyBorder="1" applyAlignment="1">
      <alignment horizontal="center" vertical="center" wrapText="1"/>
    </xf>
    <xf numFmtId="174" fontId="18" fillId="56" borderId="10" xfId="0" applyNumberFormat="1" applyFont="1" applyFill="1" applyBorder="1" applyAlignment="1">
      <alignment horizontal="center" vertical="center" wrapText="1"/>
    </xf>
    <xf numFmtId="164" fontId="19" fillId="56" borderId="10" xfId="0" applyNumberFormat="1" applyFont="1" applyFill="1" applyBorder="1" applyAlignment="1">
      <alignment horizontal="center" vertical="center" wrapText="1"/>
    </xf>
    <xf numFmtId="3" fontId="18" fillId="56" borderId="29" xfId="0" applyNumberFormat="1" applyFont="1" applyFill="1" applyBorder="1" applyAlignment="1">
      <alignment horizontal="center" vertical="center" wrapText="1"/>
    </xf>
    <xf numFmtId="164" fontId="19" fillId="0" borderId="10" xfId="0" applyNumberFormat="1" applyFont="1" applyBorder="1" applyAlignment="1">
      <alignment horizontal="center" vertical="center" wrapText="1"/>
    </xf>
    <xf numFmtId="175" fontId="18" fillId="0" borderId="15" xfId="0" applyNumberFormat="1" applyFont="1" applyBorder="1" applyAlignment="1">
      <alignment horizontal="center" vertical="center" wrapText="1"/>
    </xf>
    <xf numFmtId="3" fontId="18" fillId="0" borderId="10" xfId="0" applyNumberFormat="1" applyFont="1" applyFill="1" applyBorder="1" applyAlignment="1">
      <alignment horizontal="center" vertical="center" wrapText="1"/>
    </xf>
    <xf numFmtId="3" fontId="18" fillId="0" borderId="29" xfId="0" applyNumberFormat="1" applyFont="1" applyBorder="1" applyAlignment="1">
      <alignment horizontal="center" vertical="center" wrapText="1"/>
    </xf>
    <xf numFmtId="0" fontId="18" fillId="0" borderId="10" xfId="0" applyFont="1" applyBorder="1" applyAlignment="1">
      <alignment horizontal="left" vertical="center" wrapText="1" indent="1"/>
    </xf>
    <xf numFmtId="3" fontId="18" fillId="0" borderId="0" xfId="0" applyNumberFormat="1" applyFont="1" applyAlignment="1">
      <alignment horizontal="center" vertical="center" wrapText="1"/>
    </xf>
    <xf numFmtId="164" fontId="18" fillId="0" borderId="0" xfId="0" applyNumberFormat="1" applyFont="1" applyAlignment="1">
      <alignment horizontal="center" vertical="center" wrapText="1"/>
    </xf>
    <xf numFmtId="0" fontId="19" fillId="57" borderId="10" xfId="0" applyFont="1" applyFill="1" applyBorder="1" applyAlignment="1">
      <alignment horizontal="left" vertical="center" wrapText="1"/>
    </xf>
    <xf numFmtId="3" fontId="19" fillId="57" borderId="10" xfId="0" applyNumberFormat="1" applyFont="1" applyFill="1" applyBorder="1" applyAlignment="1">
      <alignment horizontal="center" vertical="center" wrapText="1"/>
    </xf>
    <xf numFmtId="0" fontId="18" fillId="57" borderId="10" xfId="0" applyFont="1" applyFill="1" applyBorder="1" applyAlignment="1">
      <alignment horizontal="left" vertical="center" wrapText="1" indent="1"/>
    </xf>
    <xf numFmtId="3" fontId="18" fillId="57" borderId="10" xfId="0" applyNumberFormat="1" applyFont="1" applyFill="1" applyBorder="1" applyAlignment="1">
      <alignment horizontal="center" vertical="center" wrapText="1"/>
    </xf>
    <xf numFmtId="165" fontId="18" fillId="57" borderId="10" xfId="0" applyNumberFormat="1" applyFont="1" applyFill="1" applyBorder="1" applyAlignment="1">
      <alignment horizontal="center" vertical="center" wrapText="1"/>
    </xf>
    <xf numFmtId="0" fontId="18" fillId="57" borderId="10" xfId="0" applyFont="1" applyFill="1" applyBorder="1" applyAlignment="1">
      <alignment horizontal="left" vertical="center" wrapText="1" indent="3"/>
    </xf>
    <xf numFmtId="3" fontId="19" fillId="57" borderId="10" xfId="0" applyNumberFormat="1" applyFont="1" applyFill="1" applyBorder="1" applyAlignment="1">
      <alignment horizontal="center" vertical="center"/>
    </xf>
    <xf numFmtId="173" fontId="19" fillId="57" borderId="10" xfId="0" applyNumberFormat="1" applyFont="1" applyFill="1" applyBorder="1" applyAlignment="1">
      <alignment horizontal="center" vertical="center" wrapText="1"/>
    </xf>
    <xf numFmtId="0" fontId="18" fillId="57" borderId="10" xfId="0" applyFont="1" applyFill="1" applyBorder="1" applyAlignment="1">
      <alignment horizontal="left" vertical="center" wrapText="1"/>
    </xf>
    <xf numFmtId="3" fontId="18" fillId="57" borderId="29" xfId="0" applyNumberFormat="1" applyFont="1" applyFill="1" applyBorder="1" applyAlignment="1">
      <alignment horizontal="center" vertical="center" wrapText="1"/>
    </xf>
    <xf numFmtId="3" fontId="18" fillId="57" borderId="10" xfId="0" applyNumberFormat="1" applyFont="1" applyFill="1" applyBorder="1" applyAlignment="1">
      <alignment horizontal="center" vertical="center"/>
    </xf>
    <xf numFmtId="173" fontId="18" fillId="57" borderId="10" xfId="0" applyNumberFormat="1" applyFont="1" applyFill="1" applyBorder="1" applyAlignment="1">
      <alignment horizontal="center" vertical="center" wrapText="1"/>
    </xf>
    <xf numFmtId="174" fontId="18" fillId="57" borderId="10" xfId="0" applyNumberFormat="1" applyFont="1" applyFill="1" applyBorder="1" applyAlignment="1">
      <alignment horizontal="center" vertical="center" wrapText="1"/>
    </xf>
    <xf numFmtId="175" fontId="18" fillId="57" borderId="10" xfId="0" applyNumberFormat="1" applyFont="1" applyFill="1" applyBorder="1" applyAlignment="1">
      <alignment horizontal="center" vertical="center" wrapText="1"/>
    </xf>
    <xf numFmtId="172" fontId="18" fillId="57" borderId="10" xfId="0" applyNumberFormat="1" applyFont="1" applyFill="1" applyBorder="1" applyAlignment="1">
      <alignment horizontal="center" vertical="center" wrapText="1"/>
    </xf>
    <xf numFmtId="0" fontId="18" fillId="57" borderId="0" xfId="0" applyFont="1" applyFill="1" applyAlignment="1">
      <alignment horizontal="center" vertical="center" wrapText="1"/>
    </xf>
    <xf numFmtId="0" fontId="18" fillId="57" borderId="10" xfId="0" applyFont="1" applyFill="1" applyBorder="1" applyAlignment="1">
      <alignment horizontal="center" vertical="center" wrapText="1"/>
    </xf>
    <xf numFmtId="49" fontId="18" fillId="57" borderId="10" xfId="0" applyNumberFormat="1" applyFont="1" applyFill="1" applyBorder="1" applyAlignment="1">
      <alignment horizontal="center" vertical="center" wrapText="1"/>
    </xf>
    <xf numFmtId="0" fontId="54" fillId="0" borderId="10" xfId="0" applyFont="1" applyBorder="1" applyAlignment="1">
      <alignment horizontal="center" vertical="center" wrapText="1"/>
    </xf>
    <xf numFmtId="0" fontId="52" fillId="0" borderId="0" xfId="0" applyFont="1" applyBorder="1" applyAlignment="1">
      <alignment horizontal="left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56" fillId="0" borderId="0" xfId="0" applyFont="1" applyAlignment="1">
      <alignment horizontal="right" vertical="center" wrapText="1"/>
    </xf>
    <xf numFmtId="0" fontId="55" fillId="0" borderId="19" xfId="0" applyFont="1" applyBorder="1" applyAlignment="1">
      <alignment horizontal="center" vertical="center" wrapText="1"/>
    </xf>
    <xf numFmtId="0" fontId="54" fillId="0" borderId="10" xfId="0" applyFont="1" applyBorder="1" applyAlignment="1">
      <alignment horizontal="center" vertical="center" wrapText="1"/>
    </xf>
    <xf numFmtId="0" fontId="54" fillId="0" borderId="14" xfId="0" applyFont="1" applyBorder="1" applyAlignment="1">
      <alignment horizontal="center" vertical="center" wrapText="1"/>
    </xf>
    <xf numFmtId="0" fontId="54" fillId="0" borderId="15" xfId="0" applyFont="1" applyBorder="1" applyAlignment="1">
      <alignment horizontal="center" vertical="center" wrapText="1"/>
    </xf>
    <xf numFmtId="0" fontId="54" fillId="0" borderId="16" xfId="0" applyFont="1" applyBorder="1" applyAlignment="1">
      <alignment horizontal="center" vertical="center" wrapText="1"/>
    </xf>
    <xf numFmtId="0" fontId="54" fillId="0" borderId="17" xfId="0" applyFont="1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 wrapText="1"/>
    </xf>
    <xf numFmtId="0" fontId="54" fillId="0" borderId="18" xfId="0" applyFont="1" applyBorder="1" applyAlignment="1">
      <alignment horizontal="center" vertical="center" wrapText="1"/>
    </xf>
    <xf numFmtId="3" fontId="54" fillId="0" borderId="0" xfId="0" applyNumberFormat="1" applyFont="1" applyBorder="1" applyAlignment="1">
      <alignment horizontal="left" vertical="center" wrapText="1"/>
    </xf>
    <xf numFmtId="0" fontId="54" fillId="57" borderId="11" xfId="0" applyFont="1" applyFill="1" applyBorder="1" applyAlignment="1">
      <alignment horizontal="center" vertical="center" wrapText="1"/>
    </xf>
    <xf numFmtId="0" fontId="54" fillId="57" borderId="12" xfId="0" applyFont="1" applyFill="1" applyBorder="1" applyAlignment="1">
      <alignment horizontal="center" vertical="center" wrapText="1"/>
    </xf>
    <xf numFmtId="0" fontId="54" fillId="57" borderId="13" xfId="0" applyFont="1" applyFill="1" applyBorder="1" applyAlignment="1">
      <alignment horizontal="center" vertical="center" wrapText="1"/>
    </xf>
  </cellXfs>
  <cellStyles count="2422">
    <cellStyle name="20% - Accent1" xfId="74"/>
    <cellStyle name="20% - Accent2" xfId="75"/>
    <cellStyle name="20% - Accent3" xfId="76"/>
    <cellStyle name="20% - Accent4" xfId="77"/>
    <cellStyle name="20% - Accent5" xfId="78"/>
    <cellStyle name="20% - Accent6" xfId="79"/>
    <cellStyle name="20% — акцент1" xfId="18" builtinId="30" customBuiltin="1"/>
    <cellStyle name="20% - Акцент1 2" xfId="472"/>
    <cellStyle name="20% - Акцент1 2 2" xfId="978"/>
    <cellStyle name="20% - Акцент1 2 2 2" xfId="1054"/>
    <cellStyle name="20% - Акцент1 2 2 2 2" xfId="2376"/>
    <cellStyle name="20% - Акцент1 2 2 3" xfId="1117"/>
    <cellStyle name="20% - Акцент1 2 2 4" xfId="2363"/>
    <cellStyle name="20% - Акцент1 2 3" xfId="871"/>
    <cellStyle name="20% - Акцент1 2 3 2" xfId="1136"/>
    <cellStyle name="20% - Акцент1 2 3 3" xfId="2336"/>
    <cellStyle name="20% - Акцент1 2 3 4" xfId="1178"/>
    <cellStyle name="20% - Акцент1 2 4" xfId="1075"/>
    <cellStyle name="20% - Акцент1 2 4 2" xfId="2393"/>
    <cellStyle name="20% - Акцент1 2 4 3" xfId="1181"/>
    <cellStyle name="20% - Акцент1 2 5" xfId="1949"/>
    <cellStyle name="20% - Акцент1 3" xfId="488"/>
    <cellStyle name="20% - Акцент1 3 2" xfId="872"/>
    <cellStyle name="20% - Акцент1 3 3" xfId="1076"/>
    <cellStyle name="20% - Акцент1 3 4" xfId="1963"/>
    <cellStyle name="20% - Акцент1 4" xfId="857"/>
    <cellStyle name="20% - Акцент1 4 2" xfId="2322"/>
    <cellStyle name="20% - Акцент1 5" xfId="1062"/>
    <cellStyle name="20% - Акцент1 5 2" xfId="2381"/>
    <cellStyle name="20% - Акцент1 6" xfId="1147"/>
    <cellStyle name="20% - Акцент1 7" xfId="1201"/>
    <cellStyle name="20% - Акцент1 8" xfId="1220"/>
    <cellStyle name="20% - Акцент1 9" xfId="1583"/>
    <cellStyle name="20% — акцент2" xfId="22" builtinId="34" customBuiltin="1"/>
    <cellStyle name="20% - Акцент2 2" xfId="474"/>
    <cellStyle name="20% - Акцент2 2 2" xfId="979"/>
    <cellStyle name="20% - Акцент2 2 2 2" xfId="1055"/>
    <cellStyle name="20% - Акцент2 2 2 2 2" xfId="2377"/>
    <cellStyle name="20% - Акцент2 2 2 3" xfId="1118"/>
    <cellStyle name="20% - Акцент2 2 2 4" xfId="2364"/>
    <cellStyle name="20% - Акцент2 2 3" xfId="873"/>
    <cellStyle name="20% - Акцент2 2 3 2" xfId="1180"/>
    <cellStyle name="20% - Акцент2 2 3 3" xfId="2337"/>
    <cellStyle name="20% - Акцент2 2 3 4" xfId="1133"/>
    <cellStyle name="20% - Акцент2 2 4" xfId="1077"/>
    <cellStyle name="20% - Акцент2 2 4 2" xfId="2394"/>
    <cellStyle name="20% - Акцент2 2 4 3" xfId="1170"/>
    <cellStyle name="20% - Акцент2 2 5" xfId="1951"/>
    <cellStyle name="20% - Акцент2 3" xfId="490"/>
    <cellStyle name="20% - Акцент2 3 2" xfId="874"/>
    <cellStyle name="20% - Акцент2 3 3" xfId="1078"/>
    <cellStyle name="20% - Акцент2 3 4" xfId="1965"/>
    <cellStyle name="20% - Акцент2 4" xfId="859"/>
    <cellStyle name="20% - Акцент2 4 2" xfId="2324"/>
    <cellStyle name="20% - Акцент2 5" xfId="1064"/>
    <cellStyle name="20% - Акцент2 5 2" xfId="2383"/>
    <cellStyle name="20% - Акцент2 6" xfId="1148"/>
    <cellStyle name="20% - Акцент2 7" xfId="1203"/>
    <cellStyle name="20% - Акцент2 8" xfId="1222"/>
    <cellStyle name="20% - Акцент2 9" xfId="1585"/>
    <cellStyle name="20% — акцент3" xfId="26" builtinId="38" customBuiltin="1"/>
    <cellStyle name="20% - Акцент3 2" xfId="476"/>
    <cellStyle name="20% - Акцент3 2 2" xfId="980"/>
    <cellStyle name="20% - Акцент3 2 2 2" xfId="1056"/>
    <cellStyle name="20% - Акцент3 2 2 2 2" xfId="2378"/>
    <cellStyle name="20% - Акцент3 2 2 3" xfId="1119"/>
    <cellStyle name="20% - Акцент3 2 2 4" xfId="2365"/>
    <cellStyle name="20% - Акцент3 2 3" xfId="875"/>
    <cellStyle name="20% - Акцент3 2 3 2" xfId="1169"/>
    <cellStyle name="20% - Акцент3 2 3 3" xfId="2338"/>
    <cellStyle name="20% - Акцент3 2 3 4" xfId="1168"/>
    <cellStyle name="20% - Акцент3 2 4" xfId="1079"/>
    <cellStyle name="20% - Акцент3 2 4 2" xfId="2395"/>
    <cellStyle name="20% - Акцент3 2 4 3" xfId="1165"/>
    <cellStyle name="20% - Акцент3 2 5" xfId="1953"/>
    <cellStyle name="20% - Акцент3 3" xfId="492"/>
    <cellStyle name="20% - Акцент3 3 2" xfId="876"/>
    <cellStyle name="20% - Акцент3 3 3" xfId="1080"/>
    <cellStyle name="20% - Акцент3 3 4" xfId="1967"/>
    <cellStyle name="20% - Акцент3 4" xfId="861"/>
    <cellStyle name="20% - Акцент3 4 2" xfId="2326"/>
    <cellStyle name="20% - Акцент3 5" xfId="1066"/>
    <cellStyle name="20% - Акцент3 5 2" xfId="2385"/>
    <cellStyle name="20% - Акцент3 6" xfId="1149"/>
    <cellStyle name="20% - Акцент3 7" xfId="1205"/>
    <cellStyle name="20% - Акцент3 8" xfId="1224"/>
    <cellStyle name="20% - Акцент3 9" xfId="1587"/>
    <cellStyle name="20% — акцент4" xfId="30" builtinId="42" customBuiltin="1"/>
    <cellStyle name="20% - Акцент4 2" xfId="478"/>
    <cellStyle name="20% - Акцент4 2 2" xfId="981"/>
    <cellStyle name="20% - Акцент4 2 2 2" xfId="1057"/>
    <cellStyle name="20% - Акцент4 2 2 2 2" xfId="2379"/>
    <cellStyle name="20% - Акцент4 2 2 3" xfId="1120"/>
    <cellStyle name="20% - Акцент4 2 2 4" xfId="2366"/>
    <cellStyle name="20% - Акцент4 2 3" xfId="877"/>
    <cellStyle name="20% - Акцент4 2 3 2" xfId="1163"/>
    <cellStyle name="20% - Акцент4 2 3 3" xfId="2339"/>
    <cellStyle name="20% - Акцент4 2 3 4" xfId="1166"/>
    <cellStyle name="20% - Акцент4 2 4" xfId="1081"/>
    <cellStyle name="20% - Акцент4 2 4 2" xfId="2396"/>
    <cellStyle name="20% - Акцент4 2 4 3" xfId="1164"/>
    <cellStyle name="20% - Акцент4 2 5" xfId="1955"/>
    <cellStyle name="20% - Акцент4 3" xfId="494"/>
    <cellStyle name="20% - Акцент4 3 2" xfId="878"/>
    <cellStyle name="20% - Акцент4 3 3" xfId="1082"/>
    <cellStyle name="20% - Акцент4 3 4" xfId="1969"/>
    <cellStyle name="20% - Акцент4 4" xfId="863"/>
    <cellStyle name="20% - Акцент4 4 2" xfId="2328"/>
    <cellStyle name="20% - Акцент4 5" xfId="1068"/>
    <cellStyle name="20% - Акцент4 5 2" xfId="2387"/>
    <cellStyle name="20% - Акцент4 6" xfId="1150"/>
    <cellStyle name="20% - Акцент4 7" xfId="1207"/>
    <cellStyle name="20% - Акцент4 8" xfId="1226"/>
    <cellStyle name="20% - Акцент4 9" xfId="1589"/>
    <cellStyle name="20% — акцент5" xfId="34" builtinId="46" customBuiltin="1"/>
    <cellStyle name="20% - Акцент5 2" xfId="480"/>
    <cellStyle name="20% - Акцент5 2 2" xfId="879"/>
    <cellStyle name="20% - Акцент5 2 2 2" xfId="1171"/>
    <cellStyle name="20% - Акцент5 2 2 3" xfId="2340"/>
    <cellStyle name="20% - Акцент5 2 3" xfId="1083"/>
    <cellStyle name="20% - Акцент5 2 3 2" xfId="2397"/>
    <cellStyle name="20% - Акцент5 2 4" xfId="1179"/>
    <cellStyle name="20% - Акцент5 2 5" xfId="1957"/>
    <cellStyle name="20% - Акцент5 3" xfId="496"/>
    <cellStyle name="20% - Акцент5 3 2" xfId="880"/>
    <cellStyle name="20% - Акцент5 3 3" xfId="1084"/>
    <cellStyle name="20% - Акцент5 3 4" xfId="1971"/>
    <cellStyle name="20% - Акцент5 4" xfId="865"/>
    <cellStyle name="20% - Акцент5 4 2" xfId="2330"/>
    <cellStyle name="20% - Акцент5 5" xfId="1070"/>
    <cellStyle name="20% - Акцент5 5 2" xfId="2389"/>
    <cellStyle name="20% - Акцент5 6" xfId="1151"/>
    <cellStyle name="20% - Акцент5 7" xfId="1209"/>
    <cellStyle name="20% - Акцент5 8" xfId="1228"/>
    <cellStyle name="20% - Акцент5 9" xfId="1591"/>
    <cellStyle name="20% — акцент6" xfId="38" builtinId="50" customBuiltin="1"/>
    <cellStyle name="20% - Акцент6 2" xfId="482"/>
    <cellStyle name="20% - Акцент6 2 2" xfId="881"/>
    <cellStyle name="20% - Акцент6 2 2 2" xfId="1183"/>
    <cellStyle name="20% - Акцент6 2 2 3" xfId="2341"/>
    <cellStyle name="20% - Акцент6 2 3" xfId="1085"/>
    <cellStyle name="20% - Акцент6 2 3 2" xfId="2398"/>
    <cellStyle name="20% - Акцент6 2 4" xfId="1172"/>
    <cellStyle name="20% - Акцент6 2 5" xfId="1959"/>
    <cellStyle name="20% - Акцент6 3" xfId="498"/>
    <cellStyle name="20% - Акцент6 3 2" xfId="882"/>
    <cellStyle name="20% - Акцент6 3 3" xfId="1086"/>
    <cellStyle name="20% - Акцент6 3 4" xfId="1973"/>
    <cellStyle name="20% - Акцент6 4" xfId="867"/>
    <cellStyle name="20% - Акцент6 4 2" xfId="2332"/>
    <cellStyle name="20% - Акцент6 5" xfId="1072"/>
    <cellStyle name="20% - Акцент6 5 2" xfId="2391"/>
    <cellStyle name="20% - Акцент6 6" xfId="1152"/>
    <cellStyle name="20% - Акцент6 7" xfId="1211"/>
    <cellStyle name="20% - Акцент6 8" xfId="1230"/>
    <cellStyle name="20% - Акцент6 9" xfId="1593"/>
    <cellStyle name="40% - Accent1" xfId="80"/>
    <cellStyle name="40% - Accent2" xfId="81"/>
    <cellStyle name="40% - Accent3" xfId="82"/>
    <cellStyle name="40% - Accent4" xfId="83"/>
    <cellStyle name="40% - Accent5" xfId="84"/>
    <cellStyle name="40% - Accent6" xfId="85"/>
    <cellStyle name="40% — акцент1" xfId="19" builtinId="31" customBuiltin="1"/>
    <cellStyle name="40% - Акцент1 2" xfId="473"/>
    <cellStyle name="40% - Акцент1 2 2" xfId="883"/>
    <cellStyle name="40% - Акцент1 2 2 2" xfId="1184"/>
    <cellStyle name="40% - Акцент1 2 2 3" xfId="2342"/>
    <cellStyle name="40% - Акцент1 2 3" xfId="1087"/>
    <cellStyle name="40% - Акцент1 2 3 2" xfId="2399"/>
    <cellStyle name="40% - Акцент1 2 4" xfId="1131"/>
    <cellStyle name="40% - Акцент1 2 5" xfId="1950"/>
    <cellStyle name="40% - Акцент1 3" xfId="489"/>
    <cellStyle name="40% - Акцент1 3 2" xfId="884"/>
    <cellStyle name="40% - Акцент1 3 3" xfId="1088"/>
    <cellStyle name="40% - Акцент1 3 4" xfId="1964"/>
    <cellStyle name="40% - Акцент1 4" xfId="858"/>
    <cellStyle name="40% - Акцент1 4 2" xfId="2323"/>
    <cellStyle name="40% - Акцент1 5" xfId="1063"/>
    <cellStyle name="40% - Акцент1 5 2" xfId="2382"/>
    <cellStyle name="40% - Акцент1 6" xfId="1153"/>
    <cellStyle name="40% - Акцент1 7" xfId="1202"/>
    <cellStyle name="40% - Акцент1 8" xfId="1221"/>
    <cellStyle name="40% - Акцент1 9" xfId="1584"/>
    <cellStyle name="40% — акцент2" xfId="23" builtinId="35" customBuiltin="1"/>
    <cellStyle name="40% - Акцент2 2" xfId="475"/>
    <cellStyle name="40% - Акцент2 2 2" xfId="885"/>
    <cellStyle name="40% - Акцент2 2 2 2" xfId="1185"/>
    <cellStyle name="40% - Акцент2 2 2 3" xfId="2343"/>
    <cellStyle name="40% - Акцент2 2 3" xfId="1089"/>
    <cellStyle name="40% - Акцент2 2 3 2" xfId="2400"/>
    <cellStyle name="40% - Акцент2 2 4" xfId="1160"/>
    <cellStyle name="40% - Акцент2 2 5" xfId="1952"/>
    <cellStyle name="40% - Акцент2 3" xfId="491"/>
    <cellStyle name="40% - Акцент2 3 2" xfId="886"/>
    <cellStyle name="40% - Акцент2 3 3" xfId="1090"/>
    <cellStyle name="40% - Акцент2 3 4" xfId="1966"/>
    <cellStyle name="40% - Акцент2 4" xfId="860"/>
    <cellStyle name="40% - Акцент2 4 2" xfId="2325"/>
    <cellStyle name="40% - Акцент2 5" xfId="1065"/>
    <cellStyle name="40% - Акцент2 5 2" xfId="2384"/>
    <cellStyle name="40% - Акцент2 6" xfId="1154"/>
    <cellStyle name="40% - Акцент2 7" xfId="1204"/>
    <cellStyle name="40% - Акцент2 8" xfId="1223"/>
    <cellStyle name="40% - Акцент2 9" xfId="1586"/>
    <cellStyle name="40% — акцент3" xfId="27" builtinId="39" customBuiltin="1"/>
    <cellStyle name="40% - Акцент3 2" xfId="477"/>
    <cellStyle name="40% - Акцент3 2 2" xfId="982"/>
    <cellStyle name="40% - Акцент3 2 2 2" xfId="1058"/>
    <cellStyle name="40% - Акцент3 2 2 2 2" xfId="2380"/>
    <cellStyle name="40% - Акцент3 2 2 3" xfId="1121"/>
    <cellStyle name="40% - Акцент3 2 2 4" xfId="2367"/>
    <cellStyle name="40% - Акцент3 2 3" xfId="887"/>
    <cellStyle name="40% - Акцент3 2 3 2" xfId="1139"/>
    <cellStyle name="40% - Акцент3 2 3 3" xfId="2344"/>
    <cellStyle name="40% - Акцент3 2 3 4" xfId="1132"/>
    <cellStyle name="40% - Акцент3 2 4" xfId="1091"/>
    <cellStyle name="40% - Акцент3 2 4 2" xfId="2401"/>
    <cellStyle name="40% - Акцент3 2 4 3" xfId="1125"/>
    <cellStyle name="40% - Акцент3 2 5" xfId="1954"/>
    <cellStyle name="40% - Акцент3 3" xfId="493"/>
    <cellStyle name="40% - Акцент3 3 2" xfId="888"/>
    <cellStyle name="40% - Акцент3 3 3" xfId="1092"/>
    <cellStyle name="40% - Акцент3 3 4" xfId="1968"/>
    <cellStyle name="40% - Акцент3 4" xfId="862"/>
    <cellStyle name="40% - Акцент3 4 2" xfId="2327"/>
    <cellStyle name="40% - Акцент3 5" xfId="1067"/>
    <cellStyle name="40% - Акцент3 5 2" xfId="2386"/>
    <cellStyle name="40% - Акцент3 6" xfId="1155"/>
    <cellStyle name="40% - Акцент3 7" xfId="1206"/>
    <cellStyle name="40% - Акцент3 8" xfId="1225"/>
    <cellStyle name="40% - Акцент3 9" xfId="1588"/>
    <cellStyle name="40% — акцент4" xfId="31" builtinId="43" customBuiltin="1"/>
    <cellStyle name="40% - Акцент4 2" xfId="479"/>
    <cellStyle name="40% - Акцент4 2 2" xfId="889"/>
    <cellStyle name="40% - Акцент4 2 2 2" xfId="1186"/>
    <cellStyle name="40% - Акцент4 2 2 3" xfId="2345"/>
    <cellStyle name="40% - Акцент4 2 3" xfId="1093"/>
    <cellStyle name="40% - Акцент4 2 3 2" xfId="2402"/>
    <cellStyle name="40% - Акцент4 2 4" xfId="1140"/>
    <cellStyle name="40% - Акцент4 2 5" xfId="1956"/>
    <cellStyle name="40% - Акцент4 3" xfId="495"/>
    <cellStyle name="40% - Акцент4 3 2" xfId="890"/>
    <cellStyle name="40% - Акцент4 3 3" xfId="1094"/>
    <cellStyle name="40% - Акцент4 3 4" xfId="1970"/>
    <cellStyle name="40% - Акцент4 4" xfId="864"/>
    <cellStyle name="40% - Акцент4 4 2" xfId="2329"/>
    <cellStyle name="40% - Акцент4 5" xfId="1069"/>
    <cellStyle name="40% - Акцент4 5 2" xfId="2388"/>
    <cellStyle name="40% - Акцент4 6" xfId="1156"/>
    <cellStyle name="40% - Акцент4 7" xfId="1208"/>
    <cellStyle name="40% - Акцент4 8" xfId="1227"/>
    <cellStyle name="40% - Акцент4 9" xfId="1590"/>
    <cellStyle name="40% — акцент5" xfId="35" builtinId="47" customBuiltin="1"/>
    <cellStyle name="40% - Акцент5 2" xfId="481"/>
    <cellStyle name="40% - Акцент5 2 2" xfId="891"/>
    <cellStyle name="40% - Акцент5 2 2 2" xfId="1187"/>
    <cellStyle name="40% - Акцент5 2 2 3" xfId="2346"/>
    <cellStyle name="40% - Акцент5 2 3" xfId="1095"/>
    <cellStyle name="40% - Акцент5 2 3 2" xfId="2403"/>
    <cellStyle name="40% - Акцент5 2 4" xfId="1174"/>
    <cellStyle name="40% - Акцент5 2 5" xfId="1958"/>
    <cellStyle name="40% - Акцент5 3" xfId="497"/>
    <cellStyle name="40% - Акцент5 3 2" xfId="892"/>
    <cellStyle name="40% - Акцент5 3 3" xfId="1096"/>
    <cellStyle name="40% - Акцент5 3 4" xfId="1972"/>
    <cellStyle name="40% - Акцент5 4" xfId="866"/>
    <cellStyle name="40% - Акцент5 4 2" xfId="2331"/>
    <cellStyle name="40% - Акцент5 5" xfId="1071"/>
    <cellStyle name="40% - Акцент5 5 2" xfId="2390"/>
    <cellStyle name="40% - Акцент5 6" xfId="1157"/>
    <cellStyle name="40% - Акцент5 7" xfId="1210"/>
    <cellStyle name="40% - Акцент5 8" xfId="1229"/>
    <cellStyle name="40% - Акцент5 9" xfId="1592"/>
    <cellStyle name="40% — акцент6" xfId="39" builtinId="51" customBuiltin="1"/>
    <cellStyle name="40% - Акцент6 2" xfId="483"/>
    <cellStyle name="40% - Акцент6 2 2" xfId="893"/>
    <cellStyle name="40% - Акцент6 2 2 2" xfId="1188"/>
    <cellStyle name="40% - Акцент6 2 2 3" xfId="2347"/>
    <cellStyle name="40% - Акцент6 2 3" xfId="1097"/>
    <cellStyle name="40% - Акцент6 2 3 2" xfId="2404"/>
    <cellStyle name="40% - Акцент6 2 4" xfId="1134"/>
    <cellStyle name="40% - Акцент6 2 5" xfId="1960"/>
    <cellStyle name="40% - Акцент6 3" xfId="499"/>
    <cellStyle name="40% - Акцент6 3 2" xfId="894"/>
    <cellStyle name="40% - Акцент6 3 3" xfId="1098"/>
    <cellStyle name="40% - Акцент6 3 4" xfId="1974"/>
    <cellStyle name="40% - Акцент6 4" xfId="868"/>
    <cellStyle name="40% - Акцент6 4 2" xfId="2333"/>
    <cellStyle name="40% - Акцент6 5" xfId="1073"/>
    <cellStyle name="40% - Акцент6 5 2" xfId="2392"/>
    <cellStyle name="40% - Акцент6 6" xfId="1158"/>
    <cellStyle name="40% - Акцент6 7" xfId="1212"/>
    <cellStyle name="40% - Акцент6 8" xfId="1231"/>
    <cellStyle name="40% - Акцент6 9" xfId="1594"/>
    <cellStyle name="60% - Accent1" xfId="86"/>
    <cellStyle name="60% - Accent2" xfId="87"/>
    <cellStyle name="60% - Accent3" xfId="88"/>
    <cellStyle name="60% - Accent4" xfId="89"/>
    <cellStyle name="60% - Accent5" xfId="90"/>
    <cellStyle name="60% - Accent6" xfId="91"/>
    <cellStyle name="60% — акцент1" xfId="20" builtinId="32" customBuiltin="1"/>
    <cellStyle name="60% - Акцент1 2" xfId="931"/>
    <cellStyle name="60% — акцент2" xfId="24" builtinId="36" customBuiltin="1"/>
    <cellStyle name="60% - Акцент2 2" xfId="932"/>
    <cellStyle name="60% — акцент3" xfId="28" builtinId="40" customBuiltin="1"/>
    <cellStyle name="60% - Акцент3 2" xfId="895"/>
    <cellStyle name="60% - Акцент3 2 2" xfId="983"/>
    <cellStyle name="60% - Акцент3 2 3" xfId="1128"/>
    <cellStyle name="60% — акцент4" xfId="32" builtinId="44" customBuiltin="1"/>
    <cellStyle name="60% - Акцент4 2" xfId="896"/>
    <cellStyle name="60% - Акцент4 2 2" xfId="984"/>
    <cellStyle name="60% - Акцент4 2 3" xfId="1129"/>
    <cellStyle name="60% — акцент5" xfId="36" builtinId="48" customBuiltin="1"/>
    <cellStyle name="60% - Акцент5 2" xfId="933"/>
    <cellStyle name="60% — акцент6" xfId="40" builtinId="52" customBuiltin="1"/>
    <cellStyle name="60% - Акцент6 2" xfId="897"/>
    <cellStyle name="60% - Акцент6 2 2" xfId="985"/>
    <cellStyle name="60% - Акцент6 2 3" xfId="1130"/>
    <cellStyle name="Accent1" xfId="92"/>
    <cellStyle name="Accent2" xfId="93"/>
    <cellStyle name="Accent3" xfId="94"/>
    <cellStyle name="Accent4" xfId="95"/>
    <cellStyle name="Accent5" xfId="96"/>
    <cellStyle name="Accent6" xfId="97"/>
    <cellStyle name="Bad" xfId="98"/>
    <cellStyle name="Calculation" xfId="99"/>
    <cellStyle name="Check Cell" xfId="100"/>
    <cellStyle name="Comma" xfId="49"/>
    <cellStyle name="Comma [0]" xfId="852"/>
    <cellStyle name="Comma [0] 2" xfId="935"/>
    <cellStyle name="Comma [0]_Forma" xfId="50"/>
    <cellStyle name="Comma 10" xfId="1007"/>
    <cellStyle name="Comma 11" xfId="994"/>
    <cellStyle name="Comma 12" xfId="923"/>
    <cellStyle name="Comma 13" xfId="1003"/>
    <cellStyle name="Comma 14" xfId="995"/>
    <cellStyle name="Comma 15" xfId="991"/>
    <cellStyle name="Comma 16" xfId="1006"/>
    <cellStyle name="Comma 17" xfId="928"/>
    <cellStyle name="Comma 18" xfId="925"/>
    <cellStyle name="Comma 19" xfId="1016"/>
    <cellStyle name="Comma 2" xfId="934"/>
    <cellStyle name="Comma 20" xfId="851"/>
    <cellStyle name="Comma 20 2" xfId="1034"/>
    <cellStyle name="Comma 21" xfId="1025"/>
    <cellStyle name="Comma 21 2" xfId="1051"/>
    <cellStyle name="Comma 22" xfId="1026"/>
    <cellStyle name="Comma 22 2" xfId="2411"/>
    <cellStyle name="Comma 23" xfId="1029"/>
    <cellStyle name="Comma 23 2" xfId="2414"/>
    <cellStyle name="Comma 24" xfId="1032"/>
    <cellStyle name="Comma 24 2" xfId="2417"/>
    <cellStyle name="Comma 25" xfId="1031"/>
    <cellStyle name="Comma 25 2" xfId="2416"/>
    <cellStyle name="Comma 3" xfId="1000"/>
    <cellStyle name="Comma 4" xfId="998"/>
    <cellStyle name="Comma 5" xfId="1002"/>
    <cellStyle name="Comma 6" xfId="1014"/>
    <cellStyle name="Comma 7" xfId="993"/>
    <cellStyle name="Comma 8" xfId="992"/>
    <cellStyle name="Comma 9" xfId="1005"/>
    <cellStyle name="Comma_Forma" xfId="51"/>
    <cellStyle name="Currency" xfId="52"/>
    <cellStyle name="Currency [0]" xfId="850"/>
    <cellStyle name="Currency [0] 2" xfId="937"/>
    <cellStyle name="Currency [0]_Forma" xfId="53"/>
    <cellStyle name="Currency 10" xfId="996"/>
    <cellStyle name="Currency 11" xfId="922"/>
    <cellStyle name="Currency 12" xfId="1012"/>
    <cellStyle name="Currency 13" xfId="1013"/>
    <cellStyle name="Currency 14" xfId="1011"/>
    <cellStyle name="Currency 15" xfId="1008"/>
    <cellStyle name="Currency 16" xfId="1010"/>
    <cellStyle name="Currency 17" xfId="920"/>
    <cellStyle name="Currency 18" xfId="1015"/>
    <cellStyle name="Currency 19" xfId="927"/>
    <cellStyle name="Currency 2" xfId="936"/>
    <cellStyle name="Currency 20" xfId="849"/>
    <cellStyle name="Currency 20 2" xfId="1033"/>
    <cellStyle name="Currency 21" xfId="1024"/>
    <cellStyle name="Currency 21 2" xfId="1038"/>
    <cellStyle name="Currency 22" xfId="1027"/>
    <cellStyle name="Currency 22 2" xfId="2412"/>
    <cellStyle name="Currency 23" xfId="1028"/>
    <cellStyle name="Currency 23 2" xfId="2413"/>
    <cellStyle name="Currency 24" xfId="1030"/>
    <cellStyle name="Currency 24 2" xfId="2415"/>
    <cellStyle name="Currency 25" xfId="1124"/>
    <cellStyle name="Currency 25 2" xfId="2418"/>
    <cellStyle name="Currency 3" xfId="1001"/>
    <cellStyle name="Currency 4" xfId="926"/>
    <cellStyle name="Currency 5" xfId="999"/>
    <cellStyle name="Currency 6" xfId="997"/>
    <cellStyle name="Currency 7" xfId="1004"/>
    <cellStyle name="Currency 8" xfId="1009"/>
    <cellStyle name="Currency 9" xfId="924"/>
    <cellStyle name="Currency_Forma" xfId="54"/>
    <cellStyle name="Date" xfId="55"/>
    <cellStyle name="Explanatory Text" xfId="101"/>
    <cellStyle name="Fixed" xfId="56"/>
    <cellStyle name="Good" xfId="102"/>
    <cellStyle name="Heading 1" xfId="103"/>
    <cellStyle name="Heading 2" xfId="104"/>
    <cellStyle name="Heading 3" xfId="105"/>
    <cellStyle name="Heading 4" xfId="106"/>
    <cellStyle name="Heading1" xfId="57"/>
    <cellStyle name="Heading2" xfId="58"/>
    <cellStyle name="Îáű÷íűé_ÂŰŐÎÄ" xfId="59"/>
    <cellStyle name="Input" xfId="107"/>
    <cellStyle name="Linked Cell" xfId="108"/>
    <cellStyle name="Neutral" xfId="109"/>
    <cellStyle name="Normal" xfId="48"/>
    <cellStyle name="Normal 2" xfId="854"/>
    <cellStyle name="Normal 2 2" xfId="939"/>
    <cellStyle name="Normal 2 2 2" xfId="940"/>
    <cellStyle name="Normal 2 2 2 2" xfId="1044"/>
    <cellStyle name="Normal 2 2 2 3" xfId="1105"/>
    <cellStyle name="Normal 2 2 3" xfId="941"/>
    <cellStyle name="Normal 2 2 3 2" xfId="1045"/>
    <cellStyle name="Normal 2 2 3 3" xfId="1106"/>
    <cellStyle name="Normal 2 2 4" xfId="1043"/>
    <cellStyle name="Normal 2 2 5" xfId="1104"/>
    <cellStyle name="Normal 2 3" xfId="938"/>
    <cellStyle name="Normal 2 3 2" xfId="1042"/>
    <cellStyle name="Normal 2 3 3" xfId="1103"/>
    <cellStyle name="Normal 2 4" xfId="1036"/>
    <cellStyle name="Normal 3" xfId="856"/>
    <cellStyle name="Normal 3 2" xfId="943"/>
    <cellStyle name="Normal 3 2 2" xfId="1047"/>
    <cellStyle name="Normal 3 2 3" xfId="1108"/>
    <cellStyle name="Normal 3 3" xfId="944"/>
    <cellStyle name="Normal 3 3 2" xfId="1048"/>
    <cellStyle name="Normal 3 3 3" xfId="1109"/>
    <cellStyle name="Normal 3 4" xfId="942"/>
    <cellStyle name="Normal 3 4 2" xfId="1046"/>
    <cellStyle name="Normal 3 4 3" xfId="1107"/>
    <cellStyle name="Normal 4" xfId="929"/>
    <cellStyle name="Normal 4 2" xfId="1041"/>
    <cellStyle name="Normal 4 3" xfId="1102"/>
    <cellStyle name="Normal 5" xfId="853"/>
    <cellStyle name="Normal 5 2" xfId="1035"/>
    <cellStyle name="Note" xfId="110"/>
    <cellStyle name="Output" xfId="111"/>
    <cellStyle name="Percent" xfId="60"/>
    <cellStyle name="Percent 2" xfId="945"/>
    <cellStyle name="Percent 3" xfId="848"/>
    <cellStyle name="Percent 3 2" xfId="2409"/>
    <cellStyle name="Title" xfId="112"/>
    <cellStyle name="Total" xfId="61"/>
    <cellStyle name="Total 2" xfId="113"/>
    <cellStyle name="Total 3" xfId="1578"/>
    <cellStyle name="Warning Text" xfId="114"/>
    <cellStyle name="Акцент1" xfId="17" builtinId="29" customBuiltin="1"/>
    <cellStyle name="Акцент1 2" xfId="946"/>
    <cellStyle name="Акцент2" xfId="21" builtinId="33" customBuiltin="1"/>
    <cellStyle name="Акцент2 2" xfId="947"/>
    <cellStyle name="Акцент3" xfId="25" builtinId="37" customBuiltin="1"/>
    <cellStyle name="Акцент3 2" xfId="948"/>
    <cellStyle name="Акцент4" xfId="29" builtinId="41" customBuiltin="1"/>
    <cellStyle name="Акцент4 2" xfId="949"/>
    <cellStyle name="Акцент5" xfId="33" builtinId="45" customBuiltin="1"/>
    <cellStyle name="Акцент5 2" xfId="950"/>
    <cellStyle name="Акцент6" xfId="37" builtinId="49" customBuiltin="1"/>
    <cellStyle name="Акцент6 2" xfId="951"/>
    <cellStyle name="Ввод " xfId="9" builtinId="20" customBuiltin="1"/>
    <cellStyle name="Ввод  2" xfId="952"/>
    <cellStyle name="Вывод" xfId="10" builtinId="21" customBuiltin="1"/>
    <cellStyle name="Вывод 2" xfId="953"/>
    <cellStyle name="Вычисление" xfId="11" builtinId="22" customBuiltin="1"/>
    <cellStyle name="Вычисление 2" xfId="954"/>
    <cellStyle name="Денежный 2" xfId="62"/>
    <cellStyle name="Заголовок 1" xfId="2" builtinId="16" customBuiltin="1"/>
    <cellStyle name="Заголовок 1 2" xfId="955"/>
    <cellStyle name="Заголовок 2" xfId="3" builtinId="17" customBuiltin="1"/>
    <cellStyle name="Заголовок 2 2" xfId="956"/>
    <cellStyle name="Заголовок 3" xfId="4" builtinId="18" customBuiltin="1"/>
    <cellStyle name="Заголовок 3 2" xfId="957"/>
    <cellStyle name="Заголовок 4" xfId="5" builtinId="19" customBuiltin="1"/>
    <cellStyle name="Заголовок 4 2" xfId="958"/>
    <cellStyle name="Итог" xfId="16" builtinId="25" customBuiltin="1"/>
    <cellStyle name="Итог 2" xfId="959"/>
    <cellStyle name="Контрольная ячейка" xfId="13" builtinId="23" customBuiltin="1"/>
    <cellStyle name="Контрольная ячейка 2" xfId="960"/>
    <cellStyle name="Название" xfId="1" builtinId="15" customBuiltin="1"/>
    <cellStyle name="Название 2" xfId="961"/>
    <cellStyle name="Нейтральный" xfId="8" builtinId="28" customBuiltin="1"/>
    <cellStyle name="Нейтральный 2" xfId="962"/>
    <cellStyle name="Обычный" xfId="0" builtinId="0"/>
    <cellStyle name="Обычный 10" xfId="115"/>
    <cellStyle name="Обычный 10 2" xfId="505"/>
    <cellStyle name="Обычный 10 2 2" xfId="964"/>
    <cellStyle name="Обычный 10 2 2 2" xfId="1190"/>
    <cellStyle name="Обычный 10 2 2 3" xfId="2357"/>
    <cellStyle name="Обычный 10 2 3" xfId="1111"/>
    <cellStyle name="Обычный 10 2 3 2" xfId="2407"/>
    <cellStyle name="Обычный 10 2 4" xfId="1177"/>
    <cellStyle name="Обычный 10 2 5" xfId="1980"/>
    <cellStyle name="Обычный 10 3" xfId="963"/>
    <cellStyle name="Обычный 10 3 2" xfId="1189"/>
    <cellStyle name="Обычный 10 3 3" xfId="2356"/>
    <cellStyle name="Обычный 10 4" xfId="1110"/>
    <cellStyle name="Обычный 10 4 2" xfId="2406"/>
    <cellStyle name="Обычный 10 5" xfId="1137"/>
    <cellStyle name="Обычный 10 6" xfId="1197"/>
    <cellStyle name="Обычный 10 7" xfId="1216"/>
    <cellStyle name="Обычный 10 8" xfId="1237"/>
    <cellStyle name="Обычный 10 9" xfId="1597"/>
    <cellStyle name="Обычный 100" xfId="116"/>
    <cellStyle name="Обычный 100 2" xfId="595"/>
    <cellStyle name="Обычный 100 2 2" xfId="2070"/>
    <cellStyle name="Обычный 100 3" xfId="1325"/>
    <cellStyle name="Обычный 100 4" xfId="1598"/>
    <cellStyle name="Обычный 101" xfId="117"/>
    <cellStyle name="Обычный 101 2" xfId="596"/>
    <cellStyle name="Обычный 101 2 2" xfId="2071"/>
    <cellStyle name="Обычный 101 3" xfId="1326"/>
    <cellStyle name="Обычный 101 4" xfId="1599"/>
    <cellStyle name="Обычный 102" xfId="118"/>
    <cellStyle name="Обычный 102 2" xfId="597"/>
    <cellStyle name="Обычный 102 2 2" xfId="2072"/>
    <cellStyle name="Обычный 102 3" xfId="1327"/>
    <cellStyle name="Обычный 102 4" xfId="1600"/>
    <cellStyle name="Обычный 103" xfId="119"/>
    <cellStyle name="Обычный 103 2" xfId="598"/>
    <cellStyle name="Обычный 103 2 2" xfId="2073"/>
    <cellStyle name="Обычный 103 3" xfId="1328"/>
    <cellStyle name="Обычный 103 4" xfId="1601"/>
    <cellStyle name="Обычный 104" xfId="120"/>
    <cellStyle name="Обычный 104 2" xfId="599"/>
    <cellStyle name="Обычный 104 2 2" xfId="2074"/>
    <cellStyle name="Обычный 104 3" xfId="1329"/>
    <cellStyle name="Обычный 104 4" xfId="1602"/>
    <cellStyle name="Обычный 105" xfId="121"/>
    <cellStyle name="Обычный 105 2" xfId="600"/>
    <cellStyle name="Обычный 105 2 2" xfId="2075"/>
    <cellStyle name="Обычный 105 3" xfId="1330"/>
    <cellStyle name="Обычный 105 4" xfId="1603"/>
    <cellStyle name="Обычный 106" xfId="122"/>
    <cellStyle name="Обычный 106 2" xfId="601"/>
    <cellStyle name="Обычный 106 2 2" xfId="2076"/>
    <cellStyle name="Обычный 106 3" xfId="1331"/>
    <cellStyle name="Обычный 106 4" xfId="1604"/>
    <cellStyle name="Обычный 107" xfId="123"/>
    <cellStyle name="Обычный 107 2" xfId="602"/>
    <cellStyle name="Обычный 107 2 2" xfId="2077"/>
    <cellStyle name="Обычный 107 3" xfId="1332"/>
    <cellStyle name="Обычный 107 4" xfId="1605"/>
    <cellStyle name="Обычный 108" xfId="124"/>
    <cellStyle name="Обычный 108 2" xfId="603"/>
    <cellStyle name="Обычный 108 2 2" xfId="2078"/>
    <cellStyle name="Обычный 108 3" xfId="1333"/>
    <cellStyle name="Обычный 108 4" xfId="1606"/>
    <cellStyle name="Обычный 109" xfId="125"/>
    <cellStyle name="Обычный 11" xfId="126"/>
    <cellStyle name="Обычный 11 2" xfId="506"/>
    <cellStyle name="Обычный 11 2 2" xfId="1981"/>
    <cellStyle name="Обычный 11 3" xfId="1018"/>
    <cellStyle name="Обычный 11 3 2" xfId="2370"/>
    <cellStyle name="Обычный 11 4" xfId="1607"/>
    <cellStyle name="Обычный 110" xfId="127"/>
    <cellStyle name="Обычный 110 2" xfId="604"/>
    <cellStyle name="Обычный 110 2 2" xfId="2079"/>
    <cellStyle name="Обычный 110 3" xfId="1334"/>
    <cellStyle name="Обычный 110 4" xfId="1608"/>
    <cellStyle name="Обычный 111" xfId="128"/>
    <cellStyle name="Обычный 111 2" xfId="605"/>
    <cellStyle name="Обычный 111 2 2" xfId="2080"/>
    <cellStyle name="Обычный 111 3" xfId="1335"/>
    <cellStyle name="Обычный 111 4" xfId="1609"/>
    <cellStyle name="Обычный 112" xfId="129"/>
    <cellStyle name="Обычный 112 2" xfId="606"/>
    <cellStyle name="Обычный 112 2 2" xfId="2081"/>
    <cellStyle name="Обычный 112 3" xfId="1336"/>
    <cellStyle name="Обычный 112 4" xfId="1610"/>
    <cellStyle name="Обычный 113" xfId="130"/>
    <cellStyle name="Обычный 113 2" xfId="607"/>
    <cellStyle name="Обычный 113 2 2" xfId="2082"/>
    <cellStyle name="Обычный 113 3" xfId="1337"/>
    <cellStyle name="Обычный 113 4" xfId="1611"/>
    <cellStyle name="Обычный 114" xfId="131"/>
    <cellStyle name="Обычный 114 2" xfId="608"/>
    <cellStyle name="Обычный 114 2 2" xfId="2083"/>
    <cellStyle name="Обычный 114 3" xfId="1338"/>
    <cellStyle name="Обычный 114 4" xfId="1612"/>
    <cellStyle name="Обычный 115" xfId="132"/>
    <cellStyle name="Обычный 115 2" xfId="609"/>
    <cellStyle name="Обычный 115 2 2" xfId="2084"/>
    <cellStyle name="Обычный 115 3" xfId="1339"/>
    <cellStyle name="Обычный 115 4" xfId="1613"/>
    <cellStyle name="Обычный 116" xfId="133"/>
    <cellStyle name="Обычный 116 2" xfId="610"/>
    <cellStyle name="Обычный 116 2 2" xfId="2085"/>
    <cellStyle name="Обычный 116 3" xfId="1340"/>
    <cellStyle name="Обычный 116 4" xfId="1614"/>
    <cellStyle name="Обычный 117" xfId="134"/>
    <cellStyle name="Обычный 117 2" xfId="611"/>
    <cellStyle name="Обычный 117 2 2" xfId="2086"/>
    <cellStyle name="Обычный 117 3" xfId="1341"/>
    <cellStyle name="Обычный 117 4" xfId="1615"/>
    <cellStyle name="Обычный 118" xfId="135"/>
    <cellStyle name="Обычный 118 2" xfId="612"/>
    <cellStyle name="Обычный 118 2 2" xfId="2087"/>
    <cellStyle name="Обычный 118 3" xfId="1342"/>
    <cellStyle name="Обычный 118 4" xfId="1616"/>
    <cellStyle name="Обычный 119" xfId="136"/>
    <cellStyle name="Обычный 119 2" xfId="613"/>
    <cellStyle name="Обычный 119 2 2" xfId="2088"/>
    <cellStyle name="Обычный 119 3" xfId="1343"/>
    <cellStyle name="Обычный 119 4" xfId="1617"/>
    <cellStyle name="Обычный 12" xfId="137"/>
    <cellStyle name="Обычный 12 2" xfId="507"/>
    <cellStyle name="Обычный 12 2 2" xfId="1982"/>
    <cellStyle name="Обычный 12 3" xfId="1022"/>
    <cellStyle name="Обычный 12 3 2" xfId="2373"/>
    <cellStyle name="Обычный 12 4" xfId="1618"/>
    <cellStyle name="Обычный 120" xfId="138"/>
    <cellStyle name="Обычный 120 2" xfId="614"/>
    <cellStyle name="Обычный 120 2 2" xfId="2089"/>
    <cellStyle name="Обычный 120 3" xfId="1344"/>
    <cellStyle name="Обычный 120 4" xfId="1619"/>
    <cellStyle name="Обычный 121" xfId="139"/>
    <cellStyle name="Обычный 121 2" xfId="615"/>
    <cellStyle name="Обычный 121 2 2" xfId="2090"/>
    <cellStyle name="Обычный 121 3" xfId="1345"/>
    <cellStyle name="Обычный 121 4" xfId="1620"/>
    <cellStyle name="Обычный 122" xfId="140"/>
    <cellStyle name="Обычный 122 2" xfId="616"/>
    <cellStyle name="Обычный 122 2 2" xfId="2091"/>
    <cellStyle name="Обычный 122 3" xfId="1346"/>
    <cellStyle name="Обычный 122 4" xfId="1621"/>
    <cellStyle name="Обычный 123" xfId="141"/>
    <cellStyle name="Обычный 123 2" xfId="617"/>
    <cellStyle name="Обычный 123 2 2" xfId="2092"/>
    <cellStyle name="Обычный 123 3" xfId="1347"/>
    <cellStyle name="Обычный 123 4" xfId="1622"/>
    <cellStyle name="Обычный 124" xfId="142"/>
    <cellStyle name="Обычный 124 2" xfId="618"/>
    <cellStyle name="Обычный 124 2 2" xfId="2093"/>
    <cellStyle name="Обычный 124 3" xfId="1348"/>
    <cellStyle name="Обычный 124 4" xfId="1623"/>
    <cellStyle name="Обычный 125" xfId="143"/>
    <cellStyle name="Обычный 125 2" xfId="619"/>
    <cellStyle name="Обычный 125 2 2" xfId="2094"/>
    <cellStyle name="Обычный 125 3" xfId="1349"/>
    <cellStyle name="Обычный 125 4" xfId="1624"/>
    <cellStyle name="Обычный 126" xfId="144"/>
    <cellStyle name="Обычный 126 2" xfId="620"/>
    <cellStyle name="Обычный 126 2 2" xfId="2095"/>
    <cellStyle name="Обычный 126 3" xfId="1350"/>
    <cellStyle name="Обычный 126 4" xfId="1625"/>
    <cellStyle name="Обычный 127" xfId="145"/>
    <cellStyle name="Обычный 127 2" xfId="621"/>
    <cellStyle name="Обычный 127 2 2" xfId="2096"/>
    <cellStyle name="Обычный 127 3" xfId="1351"/>
    <cellStyle name="Обычный 127 4" xfId="1626"/>
    <cellStyle name="Обычный 128" xfId="146"/>
    <cellStyle name="Обычный 128 2" xfId="622"/>
    <cellStyle name="Обычный 128 2 2" xfId="2097"/>
    <cellStyle name="Обычный 128 3" xfId="1352"/>
    <cellStyle name="Обычный 128 4" xfId="1627"/>
    <cellStyle name="Обычный 129" xfId="147"/>
    <cellStyle name="Обычный 129 2" xfId="623"/>
    <cellStyle name="Обычный 129 2 2" xfId="2098"/>
    <cellStyle name="Обычный 129 3" xfId="1353"/>
    <cellStyle name="Обычный 129 4" xfId="1628"/>
    <cellStyle name="Обычный 13" xfId="148"/>
    <cellStyle name="Обычный 13 2" xfId="508"/>
    <cellStyle name="Обычный 13 2 2" xfId="1983"/>
    <cellStyle name="Обычный 13 3" xfId="965"/>
    <cellStyle name="Обычный 13 4" xfId="1238"/>
    <cellStyle name="Обычный 13 5" xfId="1629"/>
    <cellStyle name="Обычный 130" xfId="149"/>
    <cellStyle name="Обычный 130 2" xfId="624"/>
    <cellStyle name="Обычный 130 2 2" xfId="2099"/>
    <cellStyle name="Обычный 130 3" xfId="1354"/>
    <cellStyle name="Обычный 130 4" xfId="1630"/>
    <cellStyle name="Обычный 131" xfId="150"/>
    <cellStyle name="Обычный 131 2" xfId="625"/>
    <cellStyle name="Обычный 131 2 2" xfId="2100"/>
    <cellStyle name="Обычный 131 3" xfId="1355"/>
    <cellStyle name="Обычный 131 4" xfId="1631"/>
    <cellStyle name="Обычный 132" xfId="151"/>
    <cellStyle name="Обычный 132 2" xfId="626"/>
    <cellStyle name="Обычный 132 2 2" xfId="2101"/>
    <cellStyle name="Обычный 132 3" xfId="1356"/>
    <cellStyle name="Обычный 132 4" xfId="1632"/>
    <cellStyle name="Обычный 133" xfId="152"/>
    <cellStyle name="Обычный 133 2" xfId="627"/>
    <cellStyle name="Обычный 133 2 2" xfId="2102"/>
    <cellStyle name="Обычный 133 3" xfId="1357"/>
    <cellStyle name="Обычный 133 4" xfId="1633"/>
    <cellStyle name="Обычный 134" xfId="153"/>
    <cellStyle name="Обычный 134 2" xfId="628"/>
    <cellStyle name="Обычный 134 2 2" xfId="2103"/>
    <cellStyle name="Обычный 134 3" xfId="1358"/>
    <cellStyle name="Обычный 134 4" xfId="1634"/>
    <cellStyle name="Обычный 135" xfId="154"/>
    <cellStyle name="Обычный 135 2" xfId="629"/>
    <cellStyle name="Обычный 135 2 2" xfId="2104"/>
    <cellStyle name="Обычный 135 3" xfId="1359"/>
    <cellStyle name="Обычный 135 4" xfId="1635"/>
    <cellStyle name="Обычный 136" xfId="155"/>
    <cellStyle name="Обычный 136 2" xfId="630"/>
    <cellStyle name="Обычный 136 2 2" xfId="2105"/>
    <cellStyle name="Обычный 136 3" xfId="1360"/>
    <cellStyle name="Обычный 136 4" xfId="1636"/>
    <cellStyle name="Обычный 137" xfId="156"/>
    <cellStyle name="Обычный 137 2" xfId="631"/>
    <cellStyle name="Обычный 137 2 2" xfId="2106"/>
    <cellStyle name="Обычный 137 3" xfId="1361"/>
    <cellStyle name="Обычный 137 4" xfId="1637"/>
    <cellStyle name="Обычный 138" xfId="157"/>
    <cellStyle name="Обычный 138 2" xfId="632"/>
    <cellStyle name="Обычный 138 2 2" xfId="2107"/>
    <cellStyle name="Обычный 138 3" xfId="1362"/>
    <cellStyle name="Обычный 138 4" xfId="1638"/>
    <cellStyle name="Обычный 139" xfId="158"/>
    <cellStyle name="Обычный 139 2" xfId="633"/>
    <cellStyle name="Обычный 139 2 2" xfId="2108"/>
    <cellStyle name="Обычный 139 3" xfId="1363"/>
    <cellStyle name="Обычный 139 4" xfId="1639"/>
    <cellStyle name="Обычный 14" xfId="159"/>
    <cellStyle name="Обычный 14 2" xfId="509"/>
    <cellStyle name="Обычный 14 2 2" xfId="1984"/>
    <cellStyle name="Обычный 14 2 3" xfId="1161"/>
    <cellStyle name="Обычный 14 3" xfId="1198"/>
    <cellStyle name="Обычный 14 4" xfId="1217"/>
    <cellStyle name="Обычный 14 5" xfId="1239"/>
    <cellStyle name="Обычный 14 6" xfId="1640"/>
    <cellStyle name="Обычный 14 7" xfId="1142"/>
    <cellStyle name="Обычный 140" xfId="160"/>
    <cellStyle name="Обычный 140 2" xfId="634"/>
    <cellStyle name="Обычный 140 2 2" xfId="2109"/>
    <cellStyle name="Обычный 140 3" xfId="1364"/>
    <cellStyle name="Обычный 140 4" xfId="1641"/>
    <cellStyle name="Обычный 141" xfId="161"/>
    <cellStyle name="Обычный 141 2" xfId="635"/>
    <cellStyle name="Обычный 141 2 2" xfId="2110"/>
    <cellStyle name="Обычный 141 3" xfId="1365"/>
    <cellStyle name="Обычный 141 4" xfId="1642"/>
    <cellStyle name="Обычный 142" xfId="162"/>
    <cellStyle name="Обычный 142 2" xfId="636"/>
    <cellStyle name="Обычный 142 2 2" xfId="2111"/>
    <cellStyle name="Обычный 142 3" xfId="1366"/>
    <cellStyle name="Обычный 142 4" xfId="1643"/>
    <cellStyle name="Обычный 143" xfId="163"/>
    <cellStyle name="Обычный 143 2" xfId="637"/>
    <cellStyle name="Обычный 143 2 2" xfId="2112"/>
    <cellStyle name="Обычный 143 3" xfId="1367"/>
    <cellStyle name="Обычный 143 4" xfId="1644"/>
    <cellStyle name="Обычный 144" xfId="164"/>
    <cellStyle name="Обычный 144 2" xfId="638"/>
    <cellStyle name="Обычный 144 2 2" xfId="2113"/>
    <cellStyle name="Обычный 144 3" xfId="1368"/>
    <cellStyle name="Обычный 144 4" xfId="1645"/>
    <cellStyle name="Обычный 145" xfId="165"/>
    <cellStyle name="Обычный 145 2" xfId="639"/>
    <cellStyle name="Обычный 145 2 2" xfId="2114"/>
    <cellStyle name="Обычный 145 3" xfId="1369"/>
    <cellStyle name="Обычный 145 4" xfId="1646"/>
    <cellStyle name="Обычный 146" xfId="166"/>
    <cellStyle name="Обычный 146 2" xfId="640"/>
    <cellStyle name="Обычный 146 2 2" xfId="2115"/>
    <cellStyle name="Обычный 146 3" xfId="1370"/>
    <cellStyle name="Обычный 146 4" xfId="1647"/>
    <cellStyle name="Обычный 147" xfId="167"/>
    <cellStyle name="Обычный 147 2" xfId="641"/>
    <cellStyle name="Обычный 147 2 2" xfId="2116"/>
    <cellStyle name="Обычный 147 3" xfId="1371"/>
    <cellStyle name="Обычный 147 4" xfId="1648"/>
    <cellStyle name="Обычный 148" xfId="168"/>
    <cellStyle name="Обычный 148 2" xfId="642"/>
    <cellStyle name="Обычный 148 2 2" xfId="2117"/>
    <cellStyle name="Обычный 148 3" xfId="1372"/>
    <cellStyle name="Обычный 148 4" xfId="1649"/>
    <cellStyle name="Обычный 149" xfId="169"/>
    <cellStyle name="Обычный 149 2" xfId="643"/>
    <cellStyle name="Обычный 149 2 2" xfId="2118"/>
    <cellStyle name="Обычный 149 3" xfId="1373"/>
    <cellStyle name="Обычный 149 4" xfId="1650"/>
    <cellStyle name="Обычный 15" xfId="170"/>
    <cellStyle name="Обычный 15 2" xfId="510"/>
    <cellStyle name="Обычный 15 2 2" xfId="1985"/>
    <cellStyle name="Обычный 15 3" xfId="1240"/>
    <cellStyle name="Обычный 15 4" xfId="1651"/>
    <cellStyle name="Обычный 150" xfId="171"/>
    <cellStyle name="Обычный 150 2" xfId="644"/>
    <cellStyle name="Обычный 150 2 2" xfId="2119"/>
    <cellStyle name="Обычный 150 3" xfId="1374"/>
    <cellStyle name="Обычный 150 4" xfId="1652"/>
    <cellStyle name="Обычный 151" xfId="172"/>
    <cellStyle name="Обычный 151 2" xfId="645"/>
    <cellStyle name="Обычный 151 2 2" xfId="2120"/>
    <cellStyle name="Обычный 151 3" xfId="1375"/>
    <cellStyle name="Обычный 151 4" xfId="1653"/>
    <cellStyle name="Обычный 152" xfId="173"/>
    <cellStyle name="Обычный 152 2" xfId="646"/>
    <cellStyle name="Обычный 152 2 2" xfId="2121"/>
    <cellStyle name="Обычный 152 3" xfId="1376"/>
    <cellStyle name="Обычный 152 4" xfId="1654"/>
    <cellStyle name="Обычный 153" xfId="174"/>
    <cellStyle name="Обычный 153 2" xfId="647"/>
    <cellStyle name="Обычный 153 2 2" xfId="2122"/>
    <cellStyle name="Обычный 153 3" xfId="1377"/>
    <cellStyle name="Обычный 153 4" xfId="1655"/>
    <cellStyle name="Обычный 154" xfId="175"/>
    <cellStyle name="Обычный 154 2" xfId="648"/>
    <cellStyle name="Обычный 154 2 2" xfId="2123"/>
    <cellStyle name="Обычный 154 3" xfId="1378"/>
    <cellStyle name="Обычный 154 4" xfId="1656"/>
    <cellStyle name="Обычный 155" xfId="176"/>
    <cellStyle name="Обычный 155 2" xfId="649"/>
    <cellStyle name="Обычный 155 2 2" xfId="2124"/>
    <cellStyle name="Обычный 155 3" xfId="1379"/>
    <cellStyle name="Обычный 155 4" xfId="1657"/>
    <cellStyle name="Обычный 156" xfId="177"/>
    <cellStyle name="Обычный 156 2" xfId="650"/>
    <cellStyle name="Обычный 156 2 2" xfId="2125"/>
    <cellStyle name="Обычный 156 3" xfId="1380"/>
    <cellStyle name="Обычный 156 4" xfId="1658"/>
    <cellStyle name="Обычный 157" xfId="178"/>
    <cellStyle name="Обычный 157 2" xfId="651"/>
    <cellStyle name="Обычный 157 2 2" xfId="2126"/>
    <cellStyle name="Обычный 157 3" xfId="1381"/>
    <cellStyle name="Обычный 157 4" xfId="1659"/>
    <cellStyle name="Обычный 158" xfId="179"/>
    <cellStyle name="Обычный 158 2" xfId="652"/>
    <cellStyle name="Обычный 158 2 2" xfId="2127"/>
    <cellStyle name="Обычный 158 3" xfId="1382"/>
    <cellStyle name="Обычный 158 4" xfId="1660"/>
    <cellStyle name="Обычный 159" xfId="180"/>
    <cellStyle name="Обычный 159 2" xfId="653"/>
    <cellStyle name="Обычный 159 2 2" xfId="2128"/>
    <cellStyle name="Обычный 159 3" xfId="1383"/>
    <cellStyle name="Обычный 159 4" xfId="1661"/>
    <cellStyle name="Обычный 16" xfId="181"/>
    <cellStyle name="Обычный 16 2" xfId="511"/>
    <cellStyle name="Обычный 16 2 2" xfId="1986"/>
    <cellStyle name="Обычный 16 3" xfId="1241"/>
    <cellStyle name="Обычный 16 4" xfId="1662"/>
    <cellStyle name="Обычный 160" xfId="182"/>
    <cellStyle name="Обычный 160 2" xfId="654"/>
    <cellStyle name="Обычный 160 2 2" xfId="2129"/>
    <cellStyle name="Обычный 160 3" xfId="1384"/>
    <cellStyle name="Обычный 160 4" xfId="1663"/>
    <cellStyle name="Обычный 161" xfId="183"/>
    <cellStyle name="Обычный 161 2" xfId="655"/>
    <cellStyle name="Обычный 161 2 2" xfId="2130"/>
    <cellStyle name="Обычный 161 3" xfId="1385"/>
    <cellStyle name="Обычный 161 4" xfId="1664"/>
    <cellStyle name="Обычный 162" xfId="184"/>
    <cellStyle name="Обычный 162 2" xfId="656"/>
    <cellStyle name="Обычный 162 2 2" xfId="2131"/>
    <cellStyle name="Обычный 162 3" xfId="1386"/>
    <cellStyle name="Обычный 162 4" xfId="1665"/>
    <cellStyle name="Обычный 163" xfId="185"/>
    <cellStyle name="Обычный 163 2" xfId="657"/>
    <cellStyle name="Обычный 163 2 2" xfId="2132"/>
    <cellStyle name="Обычный 163 3" xfId="1387"/>
    <cellStyle name="Обычный 163 4" xfId="1666"/>
    <cellStyle name="Обычный 164" xfId="186"/>
    <cellStyle name="Обычный 164 2" xfId="658"/>
    <cellStyle name="Обычный 164 2 2" xfId="2133"/>
    <cellStyle name="Обычный 164 3" xfId="1388"/>
    <cellStyle name="Обычный 164 4" xfId="1667"/>
    <cellStyle name="Обычный 165" xfId="187"/>
    <cellStyle name="Обычный 165 2" xfId="659"/>
    <cellStyle name="Обычный 165 2 2" xfId="2134"/>
    <cellStyle name="Обычный 165 3" xfId="1389"/>
    <cellStyle name="Обычный 165 4" xfId="1668"/>
    <cellStyle name="Обычный 166" xfId="188"/>
    <cellStyle name="Обычный 166 2" xfId="660"/>
    <cellStyle name="Обычный 166 2 2" xfId="2135"/>
    <cellStyle name="Обычный 166 3" xfId="1390"/>
    <cellStyle name="Обычный 166 4" xfId="1669"/>
    <cellStyle name="Обычный 167" xfId="189"/>
    <cellStyle name="Обычный 167 2" xfId="661"/>
    <cellStyle name="Обычный 167 2 2" xfId="2136"/>
    <cellStyle name="Обычный 167 3" xfId="1391"/>
    <cellStyle name="Обычный 167 4" xfId="1670"/>
    <cellStyle name="Обычный 168" xfId="190"/>
    <cellStyle name="Обычный 168 2" xfId="662"/>
    <cellStyle name="Обычный 168 2 2" xfId="2137"/>
    <cellStyle name="Обычный 168 3" xfId="1392"/>
    <cellStyle name="Обычный 168 4" xfId="1671"/>
    <cellStyle name="Обычный 169" xfId="191"/>
    <cellStyle name="Обычный 169 2" xfId="663"/>
    <cellStyle name="Обычный 169 2 2" xfId="2138"/>
    <cellStyle name="Обычный 169 3" xfId="1393"/>
    <cellStyle name="Обычный 169 4" xfId="1672"/>
    <cellStyle name="Обычный 17" xfId="192"/>
    <cellStyle name="Обычный 17 2" xfId="512"/>
    <cellStyle name="Обычный 17 2 2" xfId="1987"/>
    <cellStyle name="Обычный 17 3" xfId="1242"/>
    <cellStyle name="Обычный 17 4" xfId="1673"/>
    <cellStyle name="Обычный 170" xfId="193"/>
    <cellStyle name="Обычный 170 2" xfId="664"/>
    <cellStyle name="Обычный 170 2 2" xfId="2139"/>
    <cellStyle name="Обычный 170 3" xfId="1394"/>
    <cellStyle name="Обычный 170 4" xfId="1674"/>
    <cellStyle name="Обычный 171" xfId="194"/>
    <cellStyle name="Обычный 171 2" xfId="665"/>
    <cellStyle name="Обычный 171 2 2" xfId="2140"/>
    <cellStyle name="Обычный 171 3" xfId="1395"/>
    <cellStyle name="Обычный 171 4" xfId="1675"/>
    <cellStyle name="Обычный 172" xfId="195"/>
    <cellStyle name="Обычный 172 2" xfId="666"/>
    <cellStyle name="Обычный 172 2 2" xfId="2141"/>
    <cellStyle name="Обычный 172 3" xfId="1396"/>
    <cellStyle name="Обычный 172 4" xfId="1676"/>
    <cellStyle name="Обычный 173" xfId="196"/>
    <cellStyle name="Обычный 173 2" xfId="667"/>
    <cellStyle name="Обычный 173 2 2" xfId="2142"/>
    <cellStyle name="Обычный 173 3" xfId="1397"/>
    <cellStyle name="Обычный 173 4" xfId="1677"/>
    <cellStyle name="Обычный 174" xfId="197"/>
    <cellStyle name="Обычный 174 2" xfId="668"/>
    <cellStyle name="Обычный 174 2 2" xfId="2143"/>
    <cellStyle name="Обычный 174 3" xfId="1398"/>
    <cellStyle name="Обычный 174 4" xfId="1678"/>
    <cellStyle name="Обычный 175" xfId="198"/>
    <cellStyle name="Обычный 175 2" xfId="669"/>
    <cellStyle name="Обычный 175 2 2" xfId="2144"/>
    <cellStyle name="Обычный 175 3" xfId="1399"/>
    <cellStyle name="Обычный 175 4" xfId="1679"/>
    <cellStyle name="Обычный 176" xfId="199"/>
    <cellStyle name="Обычный 176 2" xfId="670"/>
    <cellStyle name="Обычный 176 2 2" xfId="2145"/>
    <cellStyle name="Обычный 176 3" xfId="1400"/>
    <cellStyle name="Обычный 176 4" xfId="1680"/>
    <cellStyle name="Обычный 177" xfId="200"/>
    <cellStyle name="Обычный 177 2" xfId="671"/>
    <cellStyle name="Обычный 177 2 2" xfId="2146"/>
    <cellStyle name="Обычный 177 3" xfId="1401"/>
    <cellStyle name="Обычный 177 4" xfId="1681"/>
    <cellStyle name="Обычный 178" xfId="201"/>
    <cellStyle name="Обычный 178 2" xfId="672"/>
    <cellStyle name="Обычный 178 2 2" xfId="2147"/>
    <cellStyle name="Обычный 178 3" xfId="1402"/>
    <cellStyle name="Обычный 178 4" xfId="1682"/>
    <cellStyle name="Обычный 179" xfId="202"/>
    <cellStyle name="Обычный 179 2" xfId="673"/>
    <cellStyle name="Обычный 179 2 2" xfId="2148"/>
    <cellStyle name="Обычный 179 3" xfId="1403"/>
    <cellStyle name="Обычный 179 4" xfId="1683"/>
    <cellStyle name="Обычный 18" xfId="203"/>
    <cellStyle name="Обычный 18 2" xfId="513"/>
    <cellStyle name="Обычный 18 2 2" xfId="1988"/>
    <cellStyle name="Обычный 18 3" xfId="1243"/>
    <cellStyle name="Обычный 18 4" xfId="1684"/>
    <cellStyle name="Обычный 180" xfId="204"/>
    <cellStyle name="Обычный 180 2" xfId="674"/>
    <cellStyle name="Обычный 180 2 2" xfId="2149"/>
    <cellStyle name="Обычный 180 3" xfId="1404"/>
    <cellStyle name="Обычный 180 4" xfId="1685"/>
    <cellStyle name="Обычный 181" xfId="205"/>
    <cellStyle name="Обычный 181 2" xfId="675"/>
    <cellStyle name="Обычный 181 2 2" xfId="2150"/>
    <cellStyle name="Обычный 181 3" xfId="1405"/>
    <cellStyle name="Обычный 181 4" xfId="1686"/>
    <cellStyle name="Обычный 182" xfId="206"/>
    <cellStyle name="Обычный 182 2" xfId="676"/>
    <cellStyle name="Обычный 182 2 2" xfId="2151"/>
    <cellStyle name="Обычный 182 3" xfId="1406"/>
    <cellStyle name="Обычный 182 4" xfId="1687"/>
    <cellStyle name="Обычный 183" xfId="207"/>
    <cellStyle name="Обычный 183 2" xfId="677"/>
    <cellStyle name="Обычный 183 2 2" xfId="2152"/>
    <cellStyle name="Обычный 183 3" xfId="1407"/>
    <cellStyle name="Обычный 183 4" xfId="1688"/>
    <cellStyle name="Обычный 184" xfId="208"/>
    <cellStyle name="Обычный 184 2" xfId="678"/>
    <cellStyle name="Обычный 184 2 2" xfId="2153"/>
    <cellStyle name="Обычный 184 3" xfId="1408"/>
    <cellStyle name="Обычный 184 4" xfId="1689"/>
    <cellStyle name="Обычный 185" xfId="209"/>
    <cellStyle name="Обычный 185 2" xfId="679"/>
    <cellStyle name="Обычный 185 2 2" xfId="2154"/>
    <cellStyle name="Обычный 185 3" xfId="1409"/>
    <cellStyle name="Обычный 185 4" xfId="1690"/>
    <cellStyle name="Обычный 186" xfId="210"/>
    <cellStyle name="Обычный 186 2" xfId="680"/>
    <cellStyle name="Обычный 186 2 2" xfId="2155"/>
    <cellStyle name="Обычный 186 3" xfId="1410"/>
    <cellStyle name="Обычный 186 4" xfId="1691"/>
    <cellStyle name="Обычный 187" xfId="211"/>
    <cellStyle name="Обычный 187 2" xfId="681"/>
    <cellStyle name="Обычный 187 2 2" xfId="2156"/>
    <cellStyle name="Обычный 187 3" xfId="1411"/>
    <cellStyle name="Обычный 187 4" xfId="1692"/>
    <cellStyle name="Обычный 188" xfId="212"/>
    <cellStyle name="Обычный 188 2" xfId="682"/>
    <cellStyle name="Обычный 188 2 2" xfId="2157"/>
    <cellStyle name="Обычный 188 3" xfId="1412"/>
    <cellStyle name="Обычный 188 4" xfId="1693"/>
    <cellStyle name="Обычный 189" xfId="213"/>
    <cellStyle name="Обычный 189 2" xfId="683"/>
    <cellStyle name="Обычный 189 2 2" xfId="2158"/>
    <cellStyle name="Обычный 189 3" xfId="1413"/>
    <cellStyle name="Обычный 189 4" xfId="1694"/>
    <cellStyle name="Обычный 19" xfId="214"/>
    <cellStyle name="Обычный 19 2" xfId="514"/>
    <cellStyle name="Обычный 19 2 2" xfId="1989"/>
    <cellStyle name="Обычный 19 3" xfId="1244"/>
    <cellStyle name="Обычный 19 4" xfId="1695"/>
    <cellStyle name="Обычный 190" xfId="215"/>
    <cellStyle name="Обычный 190 2" xfId="684"/>
    <cellStyle name="Обычный 190 2 2" xfId="2159"/>
    <cellStyle name="Обычный 190 3" xfId="1414"/>
    <cellStyle name="Обычный 190 4" xfId="1696"/>
    <cellStyle name="Обычный 191" xfId="216"/>
    <cellStyle name="Обычный 191 2" xfId="685"/>
    <cellStyle name="Обычный 191 2 2" xfId="2160"/>
    <cellStyle name="Обычный 191 3" xfId="1415"/>
    <cellStyle name="Обычный 191 4" xfId="1697"/>
    <cellStyle name="Обычный 192" xfId="217"/>
    <cellStyle name="Обычный 192 2" xfId="686"/>
    <cellStyle name="Обычный 192 2 2" xfId="2161"/>
    <cellStyle name="Обычный 192 3" xfId="1416"/>
    <cellStyle name="Обычный 192 4" xfId="1698"/>
    <cellStyle name="Обычный 193" xfId="218"/>
    <cellStyle name="Обычный 193 2" xfId="687"/>
    <cellStyle name="Обычный 193 2 2" xfId="2162"/>
    <cellStyle name="Обычный 193 3" xfId="1417"/>
    <cellStyle name="Обычный 193 4" xfId="1699"/>
    <cellStyle name="Обычный 194" xfId="219"/>
    <cellStyle name="Обычный 194 2" xfId="688"/>
    <cellStyle name="Обычный 194 2 2" xfId="2163"/>
    <cellStyle name="Обычный 194 3" xfId="1418"/>
    <cellStyle name="Обычный 194 4" xfId="1700"/>
    <cellStyle name="Обычный 195" xfId="220"/>
    <cellStyle name="Обычный 195 2" xfId="689"/>
    <cellStyle name="Обычный 195 2 2" xfId="2164"/>
    <cellStyle name="Обычный 195 3" xfId="1419"/>
    <cellStyle name="Обычный 195 4" xfId="1701"/>
    <cellStyle name="Обычный 196" xfId="221"/>
    <cellStyle name="Обычный 196 2" xfId="690"/>
    <cellStyle name="Обычный 196 2 2" xfId="2165"/>
    <cellStyle name="Обычный 196 3" xfId="1420"/>
    <cellStyle name="Обычный 196 4" xfId="1702"/>
    <cellStyle name="Обычный 197" xfId="222"/>
    <cellStyle name="Обычный 197 2" xfId="691"/>
    <cellStyle name="Обычный 197 2 2" xfId="2166"/>
    <cellStyle name="Обычный 197 3" xfId="1421"/>
    <cellStyle name="Обычный 197 4" xfId="1703"/>
    <cellStyle name="Обычный 198" xfId="223"/>
    <cellStyle name="Обычный 198 2" xfId="692"/>
    <cellStyle name="Обычный 198 2 2" xfId="2167"/>
    <cellStyle name="Обычный 198 3" xfId="1422"/>
    <cellStyle name="Обычный 198 4" xfId="1704"/>
    <cellStyle name="Обычный 199" xfId="224"/>
    <cellStyle name="Обычный 199 2" xfId="693"/>
    <cellStyle name="Обычный 199 2 2" xfId="2168"/>
    <cellStyle name="Обычный 199 3" xfId="1423"/>
    <cellStyle name="Обычный 199 4" xfId="1705"/>
    <cellStyle name="Обычный 2" xfId="42"/>
    <cellStyle name="Обычный 2 2" xfId="71"/>
    <cellStyle name="Обычный 2 2 2" xfId="467"/>
    <cellStyle name="Обычный 2 2 2 2" xfId="966"/>
    <cellStyle name="Обычный 2 2 2 3" xfId="1112"/>
    <cellStyle name="Обычный 2 2 2 4" xfId="1944"/>
    <cellStyle name="Обычный 2 2 2 5" xfId="1143"/>
    <cellStyle name="Обычный 2 2 3" xfId="967"/>
    <cellStyle name="Обычный 2 2 3 2" xfId="2358"/>
    <cellStyle name="Обычный 2 2 3 3" xfId="1127"/>
    <cellStyle name="Обычный 2 2 4" xfId="986"/>
    <cellStyle name="Обычный 2 2 5" xfId="899"/>
    <cellStyle name="Обычный 2 3" xfId="968"/>
    <cellStyle name="Обычный 2 3 2" xfId="988"/>
    <cellStyle name="Обычный 2 3 3" xfId="1049"/>
    <cellStyle name="Обычный 2 3 4" xfId="1113"/>
    <cellStyle name="Обычный 2 3 5" xfId="2359"/>
    <cellStyle name="Обычный 2 4" xfId="969"/>
    <cellStyle name="Обычный 2 4 2" xfId="1050"/>
    <cellStyle name="Обычный 2 4 2 2" xfId="2375"/>
    <cellStyle name="Обычный 2 4 3" xfId="1114"/>
    <cellStyle name="Обычный 2 4 4" xfId="2360"/>
    <cellStyle name="Обычный 2 5" xfId="898"/>
    <cellStyle name="Обычный 2 5 2" xfId="1192"/>
    <cellStyle name="Обычный 2 5 3" xfId="2348"/>
    <cellStyle name="Обычный 2 5 4" xfId="1175"/>
    <cellStyle name="Обычный 2 5 5" xfId="1146"/>
    <cellStyle name="Обычный 2 6" xfId="1020"/>
    <cellStyle name="Обычный 2 6 2" xfId="2371"/>
    <cellStyle name="Обычный 2 6 3" xfId="1182"/>
    <cellStyle name="Обычный 2 7" xfId="855"/>
    <cellStyle name="Обычный 2 8" xfId="69"/>
    <cellStyle name="Обычный 2 8 2" xfId="1061"/>
    <cellStyle name="Обычный 2 9" xfId="44"/>
    <cellStyle name="Обычный 20" xfId="225"/>
    <cellStyle name="Обычный 20 2" xfId="515"/>
    <cellStyle name="Обычный 20 2 2" xfId="1990"/>
    <cellStyle name="Обычный 20 3" xfId="1245"/>
    <cellStyle name="Обычный 20 4" xfId="1706"/>
    <cellStyle name="Обычный 200" xfId="226"/>
    <cellStyle name="Обычный 200 2" xfId="694"/>
    <cellStyle name="Обычный 200 2 2" xfId="2169"/>
    <cellStyle name="Обычный 200 3" xfId="1424"/>
    <cellStyle name="Обычный 200 4" xfId="1707"/>
    <cellStyle name="Обычный 201" xfId="227"/>
    <cellStyle name="Обычный 201 2" xfId="695"/>
    <cellStyle name="Обычный 201 2 2" xfId="2170"/>
    <cellStyle name="Обычный 201 3" xfId="1425"/>
    <cellStyle name="Обычный 201 4" xfId="1708"/>
    <cellStyle name="Обычный 202" xfId="228"/>
    <cellStyle name="Обычный 202 2" xfId="696"/>
    <cellStyle name="Обычный 202 2 2" xfId="2171"/>
    <cellStyle name="Обычный 202 3" xfId="1426"/>
    <cellStyle name="Обычный 202 4" xfId="1709"/>
    <cellStyle name="Обычный 203" xfId="229"/>
    <cellStyle name="Обычный 203 2" xfId="697"/>
    <cellStyle name="Обычный 203 2 2" xfId="2172"/>
    <cellStyle name="Обычный 203 3" xfId="1427"/>
    <cellStyle name="Обычный 203 4" xfId="1710"/>
    <cellStyle name="Обычный 204" xfId="230"/>
    <cellStyle name="Обычный 204 2" xfId="698"/>
    <cellStyle name="Обычный 204 2 2" xfId="2173"/>
    <cellStyle name="Обычный 204 3" xfId="1428"/>
    <cellStyle name="Обычный 204 4" xfId="1711"/>
    <cellStyle name="Обычный 205" xfId="231"/>
    <cellStyle name="Обычный 205 2" xfId="699"/>
    <cellStyle name="Обычный 205 2 2" xfId="2174"/>
    <cellStyle name="Обычный 205 3" xfId="1429"/>
    <cellStyle name="Обычный 205 4" xfId="1712"/>
    <cellStyle name="Обычный 206" xfId="232"/>
    <cellStyle name="Обычный 207" xfId="233"/>
    <cellStyle name="Обычный 207 2" xfId="700"/>
    <cellStyle name="Обычный 207 2 2" xfId="2175"/>
    <cellStyle name="Обычный 207 3" xfId="1430"/>
    <cellStyle name="Обычный 207 4" xfId="1713"/>
    <cellStyle name="Обычный 208" xfId="234"/>
    <cellStyle name="Обычный 208 2" xfId="701"/>
    <cellStyle name="Обычный 208 2 2" xfId="2176"/>
    <cellStyle name="Обычный 208 3" xfId="1431"/>
    <cellStyle name="Обычный 208 4" xfId="1714"/>
    <cellStyle name="Обычный 209" xfId="235"/>
    <cellStyle name="Обычный 209 2" xfId="702"/>
    <cellStyle name="Обычный 209 2 2" xfId="2177"/>
    <cellStyle name="Обычный 209 3" xfId="1432"/>
    <cellStyle name="Обычный 209 4" xfId="1715"/>
    <cellStyle name="Обычный 21" xfId="236"/>
    <cellStyle name="Обычный 21 2" xfId="516"/>
    <cellStyle name="Обычный 21 2 2" xfId="1991"/>
    <cellStyle name="Обычный 21 3" xfId="1246"/>
    <cellStyle name="Обычный 21 4" xfId="1716"/>
    <cellStyle name="Обычный 210" xfId="237"/>
    <cellStyle name="Обычный 210 2" xfId="703"/>
    <cellStyle name="Обычный 210 2 2" xfId="2178"/>
    <cellStyle name="Обычный 210 3" xfId="1433"/>
    <cellStyle name="Обычный 210 4" xfId="1717"/>
    <cellStyle name="Обычный 211" xfId="238"/>
    <cellStyle name="Обычный 211 2" xfId="704"/>
    <cellStyle name="Обычный 211 2 2" xfId="2179"/>
    <cellStyle name="Обычный 211 3" xfId="1434"/>
    <cellStyle name="Обычный 211 4" xfId="1718"/>
    <cellStyle name="Обычный 212" xfId="239"/>
    <cellStyle name="Обычный 212 2" xfId="705"/>
    <cellStyle name="Обычный 212 2 2" xfId="2180"/>
    <cellStyle name="Обычный 212 3" xfId="1435"/>
    <cellStyle name="Обычный 212 4" xfId="1719"/>
    <cellStyle name="Обычный 213" xfId="240"/>
    <cellStyle name="Обычный 213 2" xfId="706"/>
    <cellStyle name="Обычный 213 2 2" xfId="2181"/>
    <cellStyle name="Обычный 213 3" xfId="1436"/>
    <cellStyle name="Обычный 213 4" xfId="1720"/>
    <cellStyle name="Обычный 214" xfId="241"/>
    <cellStyle name="Обычный 214 2" xfId="707"/>
    <cellStyle name="Обычный 214 2 2" xfId="2182"/>
    <cellStyle name="Обычный 214 3" xfId="1437"/>
    <cellStyle name="Обычный 214 4" xfId="1721"/>
    <cellStyle name="Обычный 215" xfId="242"/>
    <cellStyle name="Обычный 215 2" xfId="708"/>
    <cellStyle name="Обычный 215 2 2" xfId="2183"/>
    <cellStyle name="Обычный 215 3" xfId="1438"/>
    <cellStyle name="Обычный 215 4" xfId="1722"/>
    <cellStyle name="Обычный 216" xfId="243"/>
    <cellStyle name="Обычный 216 2" xfId="709"/>
    <cellStyle name="Обычный 216 2 2" xfId="2184"/>
    <cellStyle name="Обычный 216 3" xfId="1439"/>
    <cellStyle name="Обычный 216 4" xfId="1723"/>
    <cellStyle name="Обычный 217" xfId="244"/>
    <cellStyle name="Обычный 217 2" xfId="710"/>
    <cellStyle name="Обычный 217 2 2" xfId="2185"/>
    <cellStyle name="Обычный 217 3" xfId="1440"/>
    <cellStyle name="Обычный 217 4" xfId="1724"/>
    <cellStyle name="Обычный 218" xfId="245"/>
    <cellStyle name="Обычный 218 2" xfId="711"/>
    <cellStyle name="Обычный 218 2 2" xfId="2186"/>
    <cellStyle name="Обычный 218 3" xfId="1441"/>
    <cellStyle name="Обычный 218 4" xfId="1725"/>
    <cellStyle name="Обычный 219" xfId="246"/>
    <cellStyle name="Обычный 219 2" xfId="712"/>
    <cellStyle name="Обычный 219 2 2" xfId="2187"/>
    <cellStyle name="Обычный 219 3" xfId="1442"/>
    <cellStyle name="Обычный 219 4" xfId="1726"/>
    <cellStyle name="Обычный 22" xfId="247"/>
    <cellStyle name="Обычный 22 2" xfId="517"/>
    <cellStyle name="Обычный 22 2 2" xfId="1992"/>
    <cellStyle name="Обычный 22 3" xfId="1247"/>
    <cellStyle name="Обычный 22 4" xfId="1727"/>
    <cellStyle name="Обычный 220" xfId="248"/>
    <cellStyle name="Обычный 220 2" xfId="713"/>
    <cellStyle name="Обычный 220 2 2" xfId="2188"/>
    <cellStyle name="Обычный 220 3" xfId="1443"/>
    <cellStyle name="Обычный 220 4" xfId="1728"/>
    <cellStyle name="Обычный 221" xfId="249"/>
    <cellStyle name="Обычный 221 2" xfId="714"/>
    <cellStyle name="Обычный 221 2 2" xfId="2189"/>
    <cellStyle name="Обычный 221 3" xfId="1444"/>
    <cellStyle name="Обычный 221 4" xfId="1729"/>
    <cellStyle name="Обычный 222" xfId="250"/>
    <cellStyle name="Обычный 222 2" xfId="715"/>
    <cellStyle name="Обычный 222 2 2" xfId="2190"/>
    <cellStyle name="Обычный 222 3" xfId="1445"/>
    <cellStyle name="Обычный 222 4" xfId="1730"/>
    <cellStyle name="Обычный 223" xfId="251"/>
    <cellStyle name="Обычный 223 2" xfId="716"/>
    <cellStyle name="Обычный 223 2 2" xfId="2191"/>
    <cellStyle name="Обычный 223 3" xfId="1446"/>
    <cellStyle name="Обычный 223 4" xfId="1731"/>
    <cellStyle name="Обычный 224" xfId="252"/>
    <cellStyle name="Обычный 224 2" xfId="717"/>
    <cellStyle name="Обычный 224 2 2" xfId="2192"/>
    <cellStyle name="Обычный 224 3" xfId="1447"/>
    <cellStyle name="Обычный 224 4" xfId="1732"/>
    <cellStyle name="Обычный 225" xfId="253"/>
    <cellStyle name="Обычный 225 2" xfId="718"/>
    <cellStyle name="Обычный 225 2 2" xfId="2193"/>
    <cellStyle name="Обычный 225 3" xfId="1448"/>
    <cellStyle name="Обычный 225 4" xfId="1733"/>
    <cellStyle name="Обычный 226" xfId="254"/>
    <cellStyle name="Обычный 226 2" xfId="719"/>
    <cellStyle name="Обычный 226 2 2" xfId="2194"/>
    <cellStyle name="Обычный 226 3" xfId="1449"/>
    <cellStyle name="Обычный 226 4" xfId="1734"/>
    <cellStyle name="Обычный 227" xfId="255"/>
    <cellStyle name="Обычный 227 2" xfId="720"/>
    <cellStyle name="Обычный 227 2 2" xfId="2195"/>
    <cellStyle name="Обычный 227 3" xfId="1450"/>
    <cellStyle name="Обычный 227 4" xfId="1735"/>
    <cellStyle name="Обычный 228" xfId="256"/>
    <cellStyle name="Обычный 228 2" xfId="721"/>
    <cellStyle name="Обычный 228 2 2" xfId="2196"/>
    <cellStyle name="Обычный 228 3" xfId="1451"/>
    <cellStyle name="Обычный 228 4" xfId="1736"/>
    <cellStyle name="Обычный 229" xfId="257"/>
    <cellStyle name="Обычный 229 2" xfId="722"/>
    <cellStyle name="Обычный 229 2 2" xfId="2197"/>
    <cellStyle name="Обычный 229 3" xfId="1452"/>
    <cellStyle name="Обычный 229 4" xfId="1737"/>
    <cellStyle name="Обычный 23" xfId="258"/>
    <cellStyle name="Обычный 23 2" xfId="518"/>
    <cellStyle name="Обычный 23 2 2" xfId="1993"/>
    <cellStyle name="Обычный 23 3" xfId="1248"/>
    <cellStyle name="Обычный 23 4" xfId="1738"/>
    <cellStyle name="Обычный 230" xfId="259"/>
    <cellStyle name="Обычный 230 2" xfId="723"/>
    <cellStyle name="Обычный 230 2 2" xfId="2198"/>
    <cellStyle name="Обычный 230 3" xfId="1453"/>
    <cellStyle name="Обычный 230 4" xfId="1739"/>
    <cellStyle name="Обычный 231" xfId="260"/>
    <cellStyle name="Обычный 231 2" xfId="724"/>
    <cellStyle name="Обычный 231 2 2" xfId="2199"/>
    <cellStyle name="Обычный 231 3" xfId="1454"/>
    <cellStyle name="Обычный 231 4" xfId="1740"/>
    <cellStyle name="Обычный 232" xfId="261"/>
    <cellStyle name="Обычный 232 2" xfId="725"/>
    <cellStyle name="Обычный 232 2 2" xfId="2200"/>
    <cellStyle name="Обычный 232 3" xfId="1455"/>
    <cellStyle name="Обычный 232 4" xfId="1741"/>
    <cellStyle name="Обычный 233" xfId="262"/>
    <cellStyle name="Обычный 233 2" xfId="726"/>
    <cellStyle name="Обычный 233 2 2" xfId="2201"/>
    <cellStyle name="Обычный 233 3" xfId="1456"/>
    <cellStyle name="Обычный 233 4" xfId="1742"/>
    <cellStyle name="Обычный 234" xfId="263"/>
    <cellStyle name="Обычный 234 2" xfId="727"/>
    <cellStyle name="Обычный 234 2 2" xfId="2202"/>
    <cellStyle name="Обычный 234 3" xfId="1457"/>
    <cellStyle name="Обычный 234 4" xfId="1743"/>
    <cellStyle name="Обычный 235" xfId="264"/>
    <cellStyle name="Обычный 235 2" xfId="728"/>
    <cellStyle name="Обычный 235 2 2" xfId="2203"/>
    <cellStyle name="Обычный 235 3" xfId="1458"/>
    <cellStyle name="Обычный 235 4" xfId="1744"/>
    <cellStyle name="Обычный 236" xfId="265"/>
    <cellStyle name="Обычный 236 2" xfId="729"/>
    <cellStyle name="Обычный 236 2 2" xfId="2204"/>
    <cellStyle name="Обычный 236 3" xfId="1459"/>
    <cellStyle name="Обычный 236 4" xfId="1745"/>
    <cellStyle name="Обычный 237" xfId="266"/>
    <cellStyle name="Обычный 237 2" xfId="730"/>
    <cellStyle name="Обычный 237 2 2" xfId="2205"/>
    <cellStyle name="Обычный 237 3" xfId="1460"/>
    <cellStyle name="Обычный 237 4" xfId="1746"/>
    <cellStyle name="Обычный 238" xfId="267"/>
    <cellStyle name="Обычный 238 2" xfId="731"/>
    <cellStyle name="Обычный 238 2 2" xfId="2206"/>
    <cellStyle name="Обычный 238 3" xfId="1461"/>
    <cellStyle name="Обычный 238 4" xfId="1747"/>
    <cellStyle name="Обычный 239" xfId="268"/>
    <cellStyle name="Обычный 239 2" xfId="732"/>
    <cellStyle name="Обычный 239 2 2" xfId="2207"/>
    <cellStyle name="Обычный 239 3" xfId="1462"/>
    <cellStyle name="Обычный 239 4" xfId="1748"/>
    <cellStyle name="Обычный 24" xfId="269"/>
    <cellStyle name="Обычный 24 2" xfId="519"/>
    <cellStyle name="Обычный 24 2 2" xfId="1994"/>
    <cellStyle name="Обычный 24 3" xfId="1249"/>
    <cellStyle name="Обычный 24 4" xfId="1749"/>
    <cellStyle name="Обычный 240" xfId="270"/>
    <cellStyle name="Обычный 240 2" xfId="733"/>
    <cellStyle name="Обычный 240 2 2" xfId="2208"/>
    <cellStyle name="Обычный 240 3" xfId="1463"/>
    <cellStyle name="Обычный 240 4" xfId="1750"/>
    <cellStyle name="Обычный 241" xfId="271"/>
    <cellStyle name="Обычный 241 2" xfId="734"/>
    <cellStyle name="Обычный 241 2 2" xfId="2209"/>
    <cellStyle name="Обычный 241 3" xfId="1464"/>
    <cellStyle name="Обычный 241 4" xfId="1751"/>
    <cellStyle name="Обычный 242" xfId="272"/>
    <cellStyle name="Обычный 242 2" xfId="735"/>
    <cellStyle name="Обычный 242 2 2" xfId="2210"/>
    <cellStyle name="Обычный 242 3" xfId="1465"/>
    <cellStyle name="Обычный 242 4" xfId="1752"/>
    <cellStyle name="Обычный 243" xfId="273"/>
    <cellStyle name="Обычный 243 2" xfId="736"/>
    <cellStyle name="Обычный 243 2 2" xfId="2211"/>
    <cellStyle name="Обычный 243 3" xfId="1466"/>
    <cellStyle name="Обычный 243 4" xfId="1753"/>
    <cellStyle name="Обычный 244" xfId="274"/>
    <cellStyle name="Обычный 244 2" xfId="737"/>
    <cellStyle name="Обычный 244 2 2" xfId="2212"/>
    <cellStyle name="Обычный 244 3" xfId="1467"/>
    <cellStyle name="Обычный 244 4" xfId="1754"/>
    <cellStyle name="Обычный 245" xfId="275"/>
    <cellStyle name="Обычный 245 2" xfId="738"/>
    <cellStyle name="Обычный 245 2 2" xfId="2213"/>
    <cellStyle name="Обычный 245 3" xfId="1468"/>
    <cellStyle name="Обычный 245 4" xfId="1755"/>
    <cellStyle name="Обычный 246" xfId="276"/>
    <cellStyle name="Обычный 246 2" xfId="739"/>
    <cellStyle name="Обычный 246 2 2" xfId="2214"/>
    <cellStyle name="Обычный 246 3" xfId="1469"/>
    <cellStyle name="Обычный 246 4" xfId="1756"/>
    <cellStyle name="Обычный 247" xfId="277"/>
    <cellStyle name="Обычный 247 2" xfId="740"/>
    <cellStyle name="Обычный 247 2 2" xfId="2215"/>
    <cellStyle name="Обычный 247 3" xfId="1470"/>
    <cellStyle name="Обычный 247 4" xfId="1757"/>
    <cellStyle name="Обычный 248" xfId="278"/>
    <cellStyle name="Обычный 248 2" xfId="741"/>
    <cellStyle name="Обычный 248 2 2" xfId="2216"/>
    <cellStyle name="Обычный 248 3" xfId="1471"/>
    <cellStyle name="Обычный 248 4" xfId="1758"/>
    <cellStyle name="Обычный 249" xfId="279"/>
    <cellStyle name="Обычный 249 2" xfId="742"/>
    <cellStyle name="Обычный 249 2 2" xfId="2217"/>
    <cellStyle name="Обычный 249 3" xfId="1472"/>
    <cellStyle name="Обычный 249 4" xfId="1759"/>
    <cellStyle name="Обычный 25" xfId="280"/>
    <cellStyle name="Обычный 25 2" xfId="520"/>
    <cellStyle name="Обычный 25 2 2" xfId="1995"/>
    <cellStyle name="Обычный 25 3" xfId="1250"/>
    <cellStyle name="Обычный 25 4" xfId="1760"/>
    <cellStyle name="Обычный 250" xfId="281"/>
    <cellStyle name="Обычный 250 2" xfId="743"/>
    <cellStyle name="Обычный 250 2 2" xfId="2218"/>
    <cellStyle name="Обычный 250 3" xfId="1473"/>
    <cellStyle name="Обычный 250 4" xfId="1761"/>
    <cellStyle name="Обычный 251" xfId="282"/>
    <cellStyle name="Обычный 251 2" xfId="744"/>
    <cellStyle name="Обычный 251 2 2" xfId="2219"/>
    <cellStyle name="Обычный 251 3" xfId="1474"/>
    <cellStyle name="Обычный 251 4" xfId="1762"/>
    <cellStyle name="Обычный 252" xfId="283"/>
    <cellStyle name="Обычный 252 2" xfId="745"/>
    <cellStyle name="Обычный 252 2 2" xfId="2220"/>
    <cellStyle name="Обычный 252 3" xfId="1475"/>
    <cellStyle name="Обычный 252 4" xfId="1763"/>
    <cellStyle name="Обычный 253" xfId="284"/>
    <cellStyle name="Обычный 253 2" xfId="746"/>
    <cellStyle name="Обычный 253 2 2" xfId="2221"/>
    <cellStyle name="Обычный 253 3" xfId="1476"/>
    <cellStyle name="Обычный 253 4" xfId="1764"/>
    <cellStyle name="Обычный 254" xfId="285"/>
    <cellStyle name="Обычный 254 2" xfId="747"/>
    <cellStyle name="Обычный 254 2 2" xfId="2222"/>
    <cellStyle name="Обычный 254 3" xfId="1477"/>
    <cellStyle name="Обычный 254 4" xfId="1765"/>
    <cellStyle name="Обычный 255" xfId="286"/>
    <cellStyle name="Обычный 255 2" xfId="748"/>
    <cellStyle name="Обычный 255 2 2" xfId="2223"/>
    <cellStyle name="Обычный 255 3" xfId="1478"/>
    <cellStyle name="Обычный 255 4" xfId="1766"/>
    <cellStyle name="Обычный 256" xfId="287"/>
    <cellStyle name="Обычный 256 2" xfId="749"/>
    <cellStyle name="Обычный 256 2 2" xfId="2224"/>
    <cellStyle name="Обычный 256 3" xfId="1479"/>
    <cellStyle name="Обычный 256 4" xfId="1767"/>
    <cellStyle name="Обычный 257" xfId="288"/>
    <cellStyle name="Обычный 257 2" xfId="750"/>
    <cellStyle name="Обычный 257 2 2" xfId="2225"/>
    <cellStyle name="Обычный 257 3" xfId="1480"/>
    <cellStyle name="Обычный 257 4" xfId="1768"/>
    <cellStyle name="Обычный 258" xfId="289"/>
    <cellStyle name="Обычный 258 2" xfId="751"/>
    <cellStyle name="Обычный 258 2 2" xfId="2226"/>
    <cellStyle name="Обычный 258 3" xfId="1481"/>
    <cellStyle name="Обычный 258 4" xfId="1769"/>
    <cellStyle name="Обычный 259" xfId="290"/>
    <cellStyle name="Обычный 259 2" xfId="752"/>
    <cellStyle name="Обычный 259 2 2" xfId="2227"/>
    <cellStyle name="Обычный 259 3" xfId="1482"/>
    <cellStyle name="Обычный 259 4" xfId="1770"/>
    <cellStyle name="Обычный 26" xfId="291"/>
    <cellStyle name="Обычный 26 2" xfId="521"/>
    <cellStyle name="Обычный 26 2 2" xfId="1996"/>
    <cellStyle name="Обычный 26 3" xfId="1251"/>
    <cellStyle name="Обычный 26 4" xfId="1771"/>
    <cellStyle name="Обычный 260" xfId="292"/>
    <cellStyle name="Обычный 260 2" xfId="753"/>
    <cellStyle name="Обычный 260 2 2" xfId="2228"/>
    <cellStyle name="Обычный 260 3" xfId="1483"/>
    <cellStyle name="Обычный 260 4" xfId="1772"/>
    <cellStyle name="Обычный 261" xfId="293"/>
    <cellStyle name="Обычный 261 2" xfId="754"/>
    <cellStyle name="Обычный 261 2 2" xfId="2229"/>
    <cellStyle name="Обычный 261 3" xfId="1484"/>
    <cellStyle name="Обычный 261 4" xfId="1773"/>
    <cellStyle name="Обычный 262" xfId="294"/>
    <cellStyle name="Обычный 262 2" xfId="755"/>
    <cellStyle name="Обычный 262 2 2" xfId="2230"/>
    <cellStyle name="Обычный 262 3" xfId="1485"/>
    <cellStyle name="Обычный 262 4" xfId="1774"/>
    <cellStyle name="Обычный 263" xfId="295"/>
    <cellStyle name="Обычный 263 2" xfId="756"/>
    <cellStyle name="Обычный 263 2 2" xfId="2231"/>
    <cellStyle name="Обычный 263 3" xfId="1486"/>
    <cellStyle name="Обычный 263 4" xfId="1775"/>
    <cellStyle name="Обычный 264" xfId="296"/>
    <cellStyle name="Обычный 264 2" xfId="757"/>
    <cellStyle name="Обычный 264 2 2" xfId="2232"/>
    <cellStyle name="Обычный 264 3" xfId="1487"/>
    <cellStyle name="Обычный 264 4" xfId="1776"/>
    <cellStyle name="Обычный 265" xfId="297"/>
    <cellStyle name="Обычный 265 2" xfId="758"/>
    <cellStyle name="Обычный 265 2 2" xfId="2233"/>
    <cellStyle name="Обычный 265 3" xfId="1488"/>
    <cellStyle name="Обычный 265 4" xfId="1777"/>
    <cellStyle name="Обычный 266" xfId="298"/>
    <cellStyle name="Обычный 266 2" xfId="759"/>
    <cellStyle name="Обычный 266 2 2" xfId="2234"/>
    <cellStyle name="Обычный 266 3" xfId="1489"/>
    <cellStyle name="Обычный 266 4" xfId="1778"/>
    <cellStyle name="Обычный 267" xfId="299"/>
    <cellStyle name="Обычный 267 2" xfId="760"/>
    <cellStyle name="Обычный 267 2 2" xfId="2235"/>
    <cellStyle name="Обычный 267 3" xfId="1490"/>
    <cellStyle name="Обычный 267 4" xfId="1779"/>
    <cellStyle name="Обычный 268" xfId="300"/>
    <cellStyle name="Обычный 268 2" xfId="761"/>
    <cellStyle name="Обычный 268 2 2" xfId="2236"/>
    <cellStyle name="Обычный 268 3" xfId="1491"/>
    <cellStyle name="Обычный 268 4" xfId="1780"/>
    <cellStyle name="Обычный 269" xfId="301"/>
    <cellStyle name="Обычный 269 2" xfId="762"/>
    <cellStyle name="Обычный 269 2 2" xfId="2237"/>
    <cellStyle name="Обычный 269 3" xfId="1492"/>
    <cellStyle name="Обычный 269 4" xfId="1781"/>
    <cellStyle name="Обычный 27" xfId="302"/>
    <cellStyle name="Обычный 27 2" xfId="522"/>
    <cellStyle name="Обычный 27 2 2" xfId="1997"/>
    <cellStyle name="Обычный 27 3" xfId="1252"/>
    <cellStyle name="Обычный 27 4" xfId="1782"/>
    <cellStyle name="Обычный 270" xfId="303"/>
    <cellStyle name="Обычный 270 2" xfId="763"/>
    <cellStyle name="Обычный 270 2 2" xfId="2238"/>
    <cellStyle name="Обычный 270 3" xfId="1493"/>
    <cellStyle name="Обычный 270 4" xfId="1783"/>
    <cellStyle name="Обычный 271" xfId="304"/>
    <cellStyle name="Обычный 271 2" xfId="764"/>
    <cellStyle name="Обычный 271 2 2" xfId="2239"/>
    <cellStyle name="Обычный 271 3" xfId="1494"/>
    <cellStyle name="Обычный 271 4" xfId="1784"/>
    <cellStyle name="Обычный 272" xfId="305"/>
    <cellStyle name="Обычный 272 2" xfId="765"/>
    <cellStyle name="Обычный 272 2 2" xfId="2240"/>
    <cellStyle name="Обычный 272 3" xfId="1495"/>
    <cellStyle name="Обычный 272 4" xfId="1785"/>
    <cellStyle name="Обычный 273" xfId="306"/>
    <cellStyle name="Обычный 273 2" xfId="766"/>
    <cellStyle name="Обычный 273 2 2" xfId="2241"/>
    <cellStyle name="Обычный 273 3" xfId="1496"/>
    <cellStyle name="Обычный 273 4" xfId="1786"/>
    <cellStyle name="Обычный 274" xfId="307"/>
    <cellStyle name="Обычный 274 2" xfId="767"/>
    <cellStyle name="Обычный 274 2 2" xfId="2242"/>
    <cellStyle name="Обычный 274 3" xfId="1497"/>
    <cellStyle name="Обычный 274 4" xfId="1787"/>
    <cellStyle name="Обычный 275" xfId="308"/>
    <cellStyle name="Обычный 275 2" xfId="768"/>
    <cellStyle name="Обычный 275 2 2" xfId="2243"/>
    <cellStyle name="Обычный 275 3" xfId="1498"/>
    <cellStyle name="Обычный 275 4" xfId="1788"/>
    <cellStyle name="Обычный 276" xfId="309"/>
    <cellStyle name="Обычный 276 2" xfId="769"/>
    <cellStyle name="Обычный 276 2 2" xfId="2244"/>
    <cellStyle name="Обычный 276 3" xfId="1499"/>
    <cellStyle name="Обычный 276 4" xfId="1789"/>
    <cellStyle name="Обычный 277" xfId="310"/>
    <cellStyle name="Обычный 277 2" xfId="770"/>
    <cellStyle name="Обычный 277 2 2" xfId="2245"/>
    <cellStyle name="Обычный 277 3" xfId="1500"/>
    <cellStyle name="Обычный 277 4" xfId="1790"/>
    <cellStyle name="Обычный 278" xfId="311"/>
    <cellStyle name="Обычный 278 2" xfId="771"/>
    <cellStyle name="Обычный 278 2 2" xfId="2246"/>
    <cellStyle name="Обычный 278 3" xfId="1501"/>
    <cellStyle name="Обычный 278 4" xfId="1791"/>
    <cellStyle name="Обычный 279" xfId="312"/>
    <cellStyle name="Обычный 279 2" xfId="772"/>
    <cellStyle name="Обычный 279 2 2" xfId="2247"/>
    <cellStyle name="Обычный 279 3" xfId="1502"/>
    <cellStyle name="Обычный 279 4" xfId="1792"/>
    <cellStyle name="Обычный 28" xfId="313"/>
    <cellStyle name="Обычный 28 2" xfId="523"/>
    <cellStyle name="Обычный 28 2 2" xfId="1998"/>
    <cellStyle name="Обычный 28 3" xfId="1253"/>
    <cellStyle name="Обычный 28 4" xfId="1793"/>
    <cellStyle name="Обычный 280" xfId="314"/>
    <cellStyle name="Обычный 280 2" xfId="773"/>
    <cellStyle name="Обычный 280 2 2" xfId="2248"/>
    <cellStyle name="Обычный 280 3" xfId="1503"/>
    <cellStyle name="Обычный 280 4" xfId="1794"/>
    <cellStyle name="Обычный 281" xfId="315"/>
    <cellStyle name="Обычный 281 2" xfId="774"/>
    <cellStyle name="Обычный 281 2 2" xfId="2249"/>
    <cellStyle name="Обычный 281 3" xfId="1504"/>
    <cellStyle name="Обычный 281 4" xfId="1795"/>
    <cellStyle name="Обычный 282" xfId="316"/>
    <cellStyle name="Обычный 282 2" xfId="775"/>
    <cellStyle name="Обычный 282 2 2" xfId="2250"/>
    <cellStyle name="Обычный 282 3" xfId="1505"/>
    <cellStyle name="Обычный 282 4" xfId="1796"/>
    <cellStyle name="Обычный 283" xfId="317"/>
    <cellStyle name="Обычный 283 2" xfId="776"/>
    <cellStyle name="Обычный 283 2 2" xfId="2251"/>
    <cellStyle name="Обычный 283 3" xfId="1506"/>
    <cellStyle name="Обычный 283 4" xfId="1797"/>
    <cellStyle name="Обычный 284" xfId="318"/>
    <cellStyle name="Обычный 284 2" xfId="777"/>
    <cellStyle name="Обычный 284 2 2" xfId="2252"/>
    <cellStyle name="Обычный 284 3" xfId="1507"/>
    <cellStyle name="Обычный 284 4" xfId="1798"/>
    <cellStyle name="Обычный 285" xfId="319"/>
    <cellStyle name="Обычный 285 2" xfId="778"/>
    <cellStyle name="Обычный 285 2 2" xfId="2253"/>
    <cellStyle name="Обычный 285 3" xfId="1508"/>
    <cellStyle name="Обычный 285 4" xfId="1799"/>
    <cellStyle name="Обычный 286" xfId="320"/>
    <cellStyle name="Обычный 286 2" xfId="779"/>
    <cellStyle name="Обычный 286 2 2" xfId="2254"/>
    <cellStyle name="Обычный 286 3" xfId="1509"/>
    <cellStyle name="Обычный 286 4" xfId="1800"/>
    <cellStyle name="Обычный 287" xfId="321"/>
    <cellStyle name="Обычный 287 2" xfId="780"/>
    <cellStyle name="Обычный 287 2 2" xfId="2255"/>
    <cellStyle name="Обычный 287 3" xfId="1510"/>
    <cellStyle name="Обычный 287 4" xfId="1801"/>
    <cellStyle name="Обычный 288" xfId="322"/>
    <cellStyle name="Обычный 288 2" xfId="781"/>
    <cellStyle name="Обычный 288 2 2" xfId="2256"/>
    <cellStyle name="Обычный 288 3" xfId="1511"/>
    <cellStyle name="Обычный 288 4" xfId="1802"/>
    <cellStyle name="Обычный 289" xfId="323"/>
    <cellStyle name="Обычный 289 2" xfId="782"/>
    <cellStyle name="Обычный 289 2 2" xfId="2257"/>
    <cellStyle name="Обычный 289 3" xfId="1512"/>
    <cellStyle name="Обычный 289 4" xfId="1803"/>
    <cellStyle name="Обычный 29" xfId="324"/>
    <cellStyle name="Обычный 29 2" xfId="524"/>
    <cellStyle name="Обычный 29 2 2" xfId="1999"/>
    <cellStyle name="Обычный 29 3" xfId="1254"/>
    <cellStyle name="Обычный 29 4" xfId="1804"/>
    <cellStyle name="Обычный 290" xfId="325"/>
    <cellStyle name="Обычный 290 2" xfId="783"/>
    <cellStyle name="Обычный 290 2 2" xfId="2258"/>
    <cellStyle name="Обычный 290 3" xfId="1513"/>
    <cellStyle name="Обычный 290 4" xfId="1805"/>
    <cellStyle name="Обычный 291" xfId="326"/>
    <cellStyle name="Обычный 291 2" xfId="784"/>
    <cellStyle name="Обычный 291 2 2" xfId="2259"/>
    <cellStyle name="Обычный 291 3" xfId="1514"/>
    <cellStyle name="Обычный 291 4" xfId="1806"/>
    <cellStyle name="Обычный 292" xfId="327"/>
    <cellStyle name="Обычный 292 2" xfId="785"/>
    <cellStyle name="Обычный 292 2 2" xfId="2260"/>
    <cellStyle name="Обычный 292 3" xfId="1515"/>
    <cellStyle name="Обычный 292 4" xfId="1807"/>
    <cellStyle name="Обычный 293" xfId="328"/>
    <cellStyle name="Обычный 293 2" xfId="786"/>
    <cellStyle name="Обычный 293 2 2" xfId="2261"/>
    <cellStyle name="Обычный 293 3" xfId="1516"/>
    <cellStyle name="Обычный 293 4" xfId="1808"/>
    <cellStyle name="Обычный 294" xfId="329"/>
    <cellStyle name="Обычный 294 2" xfId="787"/>
    <cellStyle name="Обычный 294 2 2" xfId="2262"/>
    <cellStyle name="Обычный 294 3" xfId="1517"/>
    <cellStyle name="Обычный 294 4" xfId="1809"/>
    <cellStyle name="Обычный 295" xfId="330"/>
    <cellStyle name="Обычный 295 2" xfId="788"/>
    <cellStyle name="Обычный 295 2 2" xfId="2263"/>
    <cellStyle name="Обычный 295 3" xfId="1518"/>
    <cellStyle name="Обычный 295 4" xfId="1810"/>
    <cellStyle name="Обычный 296" xfId="331"/>
    <cellStyle name="Обычный 296 2" xfId="789"/>
    <cellStyle name="Обычный 296 2 2" xfId="2264"/>
    <cellStyle name="Обычный 296 3" xfId="1519"/>
    <cellStyle name="Обычный 296 4" xfId="1811"/>
    <cellStyle name="Обычный 297" xfId="332"/>
    <cellStyle name="Обычный 297 2" xfId="790"/>
    <cellStyle name="Обычный 297 2 2" xfId="2265"/>
    <cellStyle name="Обычный 297 3" xfId="1520"/>
    <cellStyle name="Обычный 297 4" xfId="1812"/>
    <cellStyle name="Обычный 298" xfId="333"/>
    <cellStyle name="Обычный 298 2" xfId="791"/>
    <cellStyle name="Обычный 298 2 2" xfId="2266"/>
    <cellStyle name="Обычный 298 3" xfId="1521"/>
    <cellStyle name="Обычный 298 4" xfId="1813"/>
    <cellStyle name="Обычный 299" xfId="334"/>
    <cellStyle name="Обычный 299 2" xfId="792"/>
    <cellStyle name="Обычный 299 2 2" xfId="2267"/>
    <cellStyle name="Обычный 299 3" xfId="1522"/>
    <cellStyle name="Обычный 299 4" xfId="1814"/>
    <cellStyle name="Обычный 3" xfId="47"/>
    <cellStyle name="Обычный 3 2" xfId="63"/>
    <cellStyle name="Обычный 3 2 2" xfId="970"/>
    <cellStyle name="Обычный 3 2 3" xfId="335"/>
    <cellStyle name="Обычный 3 2 4" xfId="1579"/>
    <cellStyle name="Обычный 3 2 5" xfId="1135"/>
    <cellStyle name="Обычный 3 3" xfId="1021"/>
    <cellStyle name="Обычный 3 3 2" xfId="1059"/>
    <cellStyle name="Обычный 3 3 3" xfId="1122"/>
    <cellStyle name="Обычный 3 3 4" xfId="2372"/>
    <cellStyle name="Обычный 3 3 5" xfId="1162"/>
    <cellStyle name="Обычный 3 4" xfId="1023"/>
    <cellStyle name="Обычный 3 4 2" xfId="1060"/>
    <cellStyle name="Обычный 3 4 3" xfId="1123"/>
    <cellStyle name="Обычный 3 4 4" xfId="2374"/>
    <cellStyle name="Обычный 3 4 5" xfId="1126"/>
    <cellStyle name="Обычный 30" xfId="336"/>
    <cellStyle name="Обычный 30 2" xfId="525"/>
    <cellStyle name="Обычный 30 2 2" xfId="2000"/>
    <cellStyle name="Обычный 30 3" xfId="1255"/>
    <cellStyle name="Обычный 30 4" xfId="1815"/>
    <cellStyle name="Обычный 300" xfId="337"/>
    <cellStyle name="Обычный 300 2" xfId="793"/>
    <cellStyle name="Обычный 300 2 2" xfId="2268"/>
    <cellStyle name="Обычный 300 3" xfId="1523"/>
    <cellStyle name="Обычный 300 4" xfId="1816"/>
    <cellStyle name="Обычный 301" xfId="338"/>
    <cellStyle name="Обычный 301 2" xfId="794"/>
    <cellStyle name="Обычный 301 2 2" xfId="2269"/>
    <cellStyle name="Обычный 301 3" xfId="1524"/>
    <cellStyle name="Обычный 301 4" xfId="1817"/>
    <cellStyle name="Обычный 302" xfId="339"/>
    <cellStyle name="Обычный 302 2" xfId="795"/>
    <cellStyle name="Обычный 302 2 2" xfId="2270"/>
    <cellStyle name="Обычный 302 3" xfId="1525"/>
    <cellStyle name="Обычный 302 4" xfId="1818"/>
    <cellStyle name="Обычный 303" xfId="340"/>
    <cellStyle name="Обычный 303 2" xfId="796"/>
    <cellStyle name="Обычный 303 2 2" xfId="2271"/>
    <cellStyle name="Обычный 303 3" xfId="1526"/>
    <cellStyle name="Обычный 303 4" xfId="1819"/>
    <cellStyle name="Обычный 304" xfId="341"/>
    <cellStyle name="Обычный 304 2" xfId="797"/>
    <cellStyle name="Обычный 304 2 2" xfId="2272"/>
    <cellStyle name="Обычный 304 3" xfId="1527"/>
    <cellStyle name="Обычный 304 4" xfId="1820"/>
    <cellStyle name="Обычный 305" xfId="342"/>
    <cellStyle name="Обычный 305 2" xfId="798"/>
    <cellStyle name="Обычный 305 2 2" xfId="2273"/>
    <cellStyle name="Обычный 305 3" xfId="1528"/>
    <cellStyle name="Обычный 305 4" xfId="1821"/>
    <cellStyle name="Обычный 306" xfId="343"/>
    <cellStyle name="Обычный 306 2" xfId="799"/>
    <cellStyle name="Обычный 306 2 2" xfId="2274"/>
    <cellStyle name="Обычный 306 3" xfId="1529"/>
    <cellStyle name="Обычный 306 4" xfId="1822"/>
    <cellStyle name="Обычный 307" xfId="344"/>
    <cellStyle name="Обычный 307 2" xfId="800"/>
    <cellStyle name="Обычный 307 2 2" xfId="2275"/>
    <cellStyle name="Обычный 307 3" xfId="1530"/>
    <cellStyle name="Обычный 307 4" xfId="1823"/>
    <cellStyle name="Обычный 308" xfId="345"/>
    <cellStyle name="Обычный 308 2" xfId="801"/>
    <cellStyle name="Обычный 308 2 2" xfId="2276"/>
    <cellStyle name="Обычный 308 3" xfId="1531"/>
    <cellStyle name="Обычный 308 4" xfId="1824"/>
    <cellStyle name="Обычный 309" xfId="346"/>
    <cellStyle name="Обычный 309 2" xfId="802"/>
    <cellStyle name="Обычный 309 2 2" xfId="2277"/>
    <cellStyle name="Обычный 309 3" xfId="1532"/>
    <cellStyle name="Обычный 309 4" xfId="1825"/>
    <cellStyle name="Обычный 31" xfId="347"/>
    <cellStyle name="Обычный 31 2" xfId="526"/>
    <cellStyle name="Обычный 31 2 2" xfId="2001"/>
    <cellStyle name="Обычный 31 3" xfId="1256"/>
    <cellStyle name="Обычный 31 4" xfId="1826"/>
    <cellStyle name="Обычный 310" xfId="348"/>
    <cellStyle name="Обычный 311" xfId="349"/>
    <cellStyle name="Обычный 311 2" xfId="803"/>
    <cellStyle name="Обычный 311 2 2" xfId="2278"/>
    <cellStyle name="Обычный 311 3" xfId="1533"/>
    <cellStyle name="Обычный 311 4" xfId="1827"/>
    <cellStyle name="Обычный 312" xfId="350"/>
    <cellStyle name="Обычный 312 2" xfId="804"/>
    <cellStyle name="Обычный 312 2 2" xfId="2279"/>
    <cellStyle name="Обычный 312 3" xfId="1534"/>
    <cellStyle name="Обычный 312 4" xfId="1828"/>
    <cellStyle name="Обычный 313" xfId="351"/>
    <cellStyle name="Обычный 313 2" xfId="805"/>
    <cellStyle name="Обычный 313 2 2" xfId="2280"/>
    <cellStyle name="Обычный 313 3" xfId="1535"/>
    <cellStyle name="Обычный 313 4" xfId="1829"/>
    <cellStyle name="Обычный 314" xfId="352"/>
    <cellStyle name="Обычный 314 2" xfId="806"/>
    <cellStyle name="Обычный 314 2 2" xfId="2281"/>
    <cellStyle name="Обычный 314 3" xfId="1536"/>
    <cellStyle name="Обычный 314 4" xfId="1830"/>
    <cellStyle name="Обычный 315" xfId="353"/>
    <cellStyle name="Обычный 315 2" xfId="807"/>
    <cellStyle name="Обычный 315 2 2" xfId="2282"/>
    <cellStyle name="Обычный 315 3" xfId="1537"/>
    <cellStyle name="Обычный 315 4" xfId="1831"/>
    <cellStyle name="Обычный 316" xfId="354"/>
    <cellStyle name="Обычный 316 2" xfId="808"/>
    <cellStyle name="Обычный 316 2 2" xfId="2283"/>
    <cellStyle name="Обычный 316 3" xfId="1538"/>
    <cellStyle name="Обычный 316 4" xfId="1832"/>
    <cellStyle name="Обычный 317" xfId="355"/>
    <cellStyle name="Обычный 317 2" xfId="809"/>
    <cellStyle name="Обычный 317 2 2" xfId="2284"/>
    <cellStyle name="Обычный 317 3" xfId="1539"/>
    <cellStyle name="Обычный 317 4" xfId="1833"/>
    <cellStyle name="Обычный 318" xfId="356"/>
    <cellStyle name="Обычный 318 2" xfId="810"/>
    <cellStyle name="Обычный 318 2 2" xfId="2285"/>
    <cellStyle name="Обычный 318 3" xfId="1540"/>
    <cellStyle name="Обычный 318 4" xfId="1834"/>
    <cellStyle name="Обычный 319" xfId="357"/>
    <cellStyle name="Обычный 319 2" xfId="811"/>
    <cellStyle name="Обычный 319 2 2" xfId="2286"/>
    <cellStyle name="Обычный 319 3" xfId="1541"/>
    <cellStyle name="Обычный 319 4" xfId="1835"/>
    <cellStyle name="Обычный 32" xfId="358"/>
    <cellStyle name="Обычный 32 2" xfId="527"/>
    <cellStyle name="Обычный 32 2 2" xfId="2002"/>
    <cellStyle name="Обычный 32 3" xfId="1257"/>
    <cellStyle name="Обычный 32 4" xfId="1836"/>
    <cellStyle name="Обычный 320" xfId="359"/>
    <cellStyle name="Обычный 320 2" xfId="812"/>
    <cellStyle name="Обычный 320 2 2" xfId="2287"/>
    <cellStyle name="Обычный 320 3" xfId="1542"/>
    <cellStyle name="Обычный 320 4" xfId="1837"/>
    <cellStyle name="Обычный 321" xfId="360"/>
    <cellStyle name="Обычный 321 2" xfId="813"/>
    <cellStyle name="Обычный 321 2 2" xfId="2288"/>
    <cellStyle name="Обычный 321 3" xfId="1543"/>
    <cellStyle name="Обычный 321 4" xfId="1838"/>
    <cellStyle name="Обычный 322" xfId="361"/>
    <cellStyle name="Обычный 322 2" xfId="814"/>
    <cellStyle name="Обычный 322 2 2" xfId="2289"/>
    <cellStyle name="Обычный 322 3" xfId="1544"/>
    <cellStyle name="Обычный 322 4" xfId="1839"/>
    <cellStyle name="Обычный 323" xfId="362"/>
    <cellStyle name="Обычный 323 2" xfId="815"/>
    <cellStyle name="Обычный 323 2 2" xfId="2290"/>
    <cellStyle name="Обычный 323 3" xfId="1545"/>
    <cellStyle name="Обычный 323 4" xfId="1840"/>
    <cellStyle name="Обычный 324" xfId="363"/>
    <cellStyle name="Обычный 324 2" xfId="816"/>
    <cellStyle name="Обычный 324 2 2" xfId="2291"/>
    <cellStyle name="Обычный 324 3" xfId="1546"/>
    <cellStyle name="Обычный 324 4" xfId="1841"/>
    <cellStyle name="Обычный 325" xfId="364"/>
    <cellStyle name="Обычный 325 2" xfId="817"/>
    <cellStyle name="Обычный 325 2 2" xfId="2292"/>
    <cellStyle name="Обычный 325 3" xfId="1547"/>
    <cellStyle name="Обычный 325 4" xfId="1842"/>
    <cellStyle name="Обычный 326" xfId="365"/>
    <cellStyle name="Обычный 326 2" xfId="818"/>
    <cellStyle name="Обычный 326 2 2" xfId="2293"/>
    <cellStyle name="Обычный 326 3" xfId="1548"/>
    <cellStyle name="Обычный 326 4" xfId="1843"/>
    <cellStyle name="Обычный 327" xfId="366"/>
    <cellStyle name="Обычный 327 2" xfId="819"/>
    <cellStyle name="Обычный 327 2 2" xfId="2294"/>
    <cellStyle name="Обычный 327 3" xfId="1549"/>
    <cellStyle name="Обычный 327 4" xfId="1844"/>
    <cellStyle name="Обычный 328" xfId="367"/>
    <cellStyle name="Обычный 328 2" xfId="820"/>
    <cellStyle name="Обычный 328 2 2" xfId="2295"/>
    <cellStyle name="Обычный 328 3" xfId="1550"/>
    <cellStyle name="Обычный 328 4" xfId="1845"/>
    <cellStyle name="Обычный 329" xfId="368"/>
    <cellStyle name="Обычный 329 2" xfId="821"/>
    <cellStyle name="Обычный 329 2 2" xfId="2296"/>
    <cellStyle name="Обычный 329 3" xfId="1551"/>
    <cellStyle name="Обычный 329 4" xfId="1846"/>
    <cellStyle name="Обычный 33" xfId="369"/>
    <cellStyle name="Обычный 33 2" xfId="528"/>
    <cellStyle name="Обычный 33 2 2" xfId="2003"/>
    <cellStyle name="Обычный 33 3" xfId="1258"/>
    <cellStyle name="Обычный 33 4" xfId="1847"/>
    <cellStyle name="Обычный 330" xfId="370"/>
    <cellStyle name="Обычный 330 2" xfId="822"/>
    <cellStyle name="Обычный 330 2 2" xfId="2297"/>
    <cellStyle name="Обычный 330 3" xfId="1552"/>
    <cellStyle name="Обычный 330 4" xfId="1848"/>
    <cellStyle name="Обычный 331" xfId="371"/>
    <cellStyle name="Обычный 331 2" xfId="823"/>
    <cellStyle name="Обычный 331 2 2" xfId="2298"/>
    <cellStyle name="Обычный 331 3" xfId="1553"/>
    <cellStyle name="Обычный 331 4" xfId="1849"/>
    <cellStyle name="Обычный 332" xfId="372"/>
    <cellStyle name="Обычный 332 2" xfId="824"/>
    <cellStyle name="Обычный 332 2 2" xfId="2299"/>
    <cellStyle name="Обычный 332 3" xfId="1554"/>
    <cellStyle name="Обычный 332 4" xfId="1850"/>
    <cellStyle name="Обычный 333" xfId="373"/>
    <cellStyle name="Обычный 333 2" xfId="825"/>
    <cellStyle name="Обычный 333 2 2" xfId="2300"/>
    <cellStyle name="Обычный 333 3" xfId="1555"/>
    <cellStyle name="Обычный 333 4" xfId="1851"/>
    <cellStyle name="Обычный 334" xfId="374"/>
    <cellStyle name="Обычный 334 2" xfId="826"/>
    <cellStyle name="Обычный 334 2 2" xfId="2301"/>
    <cellStyle name="Обычный 334 3" xfId="1556"/>
    <cellStyle name="Обычный 334 4" xfId="1852"/>
    <cellStyle name="Обычный 335" xfId="375"/>
    <cellStyle name="Обычный 335 2" xfId="827"/>
    <cellStyle name="Обычный 335 2 2" xfId="2302"/>
    <cellStyle name="Обычный 335 3" xfId="1557"/>
    <cellStyle name="Обычный 335 4" xfId="1853"/>
    <cellStyle name="Обычный 336" xfId="376"/>
    <cellStyle name="Обычный 336 2" xfId="828"/>
    <cellStyle name="Обычный 336 2 2" xfId="2303"/>
    <cellStyle name="Обычный 336 3" xfId="1558"/>
    <cellStyle name="Обычный 336 4" xfId="1854"/>
    <cellStyle name="Обычный 337" xfId="377"/>
    <cellStyle name="Обычный 337 2" xfId="829"/>
    <cellStyle name="Обычный 337 2 2" xfId="2304"/>
    <cellStyle name="Обычный 337 3" xfId="1559"/>
    <cellStyle name="Обычный 337 4" xfId="1855"/>
    <cellStyle name="Обычный 338" xfId="378"/>
    <cellStyle name="Обычный 338 2" xfId="830"/>
    <cellStyle name="Обычный 338 2 2" xfId="2305"/>
    <cellStyle name="Обычный 338 3" xfId="1560"/>
    <cellStyle name="Обычный 338 4" xfId="1856"/>
    <cellStyle name="Обычный 339" xfId="379"/>
    <cellStyle name="Обычный 339 2" xfId="831"/>
    <cellStyle name="Обычный 339 2 2" xfId="2306"/>
    <cellStyle name="Обычный 339 3" xfId="1561"/>
    <cellStyle name="Обычный 339 4" xfId="1857"/>
    <cellStyle name="Обычный 34" xfId="380"/>
    <cellStyle name="Обычный 34 2" xfId="529"/>
    <cellStyle name="Обычный 34 2 2" xfId="2004"/>
    <cellStyle name="Обычный 34 3" xfId="1259"/>
    <cellStyle name="Обычный 34 4" xfId="1858"/>
    <cellStyle name="Обычный 340" xfId="381"/>
    <cellStyle name="Обычный 340 2" xfId="832"/>
    <cellStyle name="Обычный 340 2 2" xfId="2307"/>
    <cellStyle name="Обычный 340 3" xfId="1562"/>
    <cellStyle name="Обычный 340 4" xfId="1859"/>
    <cellStyle name="Обычный 341" xfId="382"/>
    <cellStyle name="Обычный 341 2" xfId="833"/>
    <cellStyle name="Обычный 341 2 2" xfId="2308"/>
    <cellStyle name="Обычный 341 3" xfId="1563"/>
    <cellStyle name="Обычный 341 4" xfId="1860"/>
    <cellStyle name="Обычный 342" xfId="383"/>
    <cellStyle name="Обычный 342 2" xfId="834"/>
    <cellStyle name="Обычный 342 2 2" xfId="2309"/>
    <cellStyle name="Обычный 342 3" xfId="1564"/>
    <cellStyle name="Обычный 342 4" xfId="1861"/>
    <cellStyle name="Обычный 343" xfId="384"/>
    <cellStyle name="Обычный 343 2" xfId="835"/>
    <cellStyle name="Обычный 343 2 2" xfId="2310"/>
    <cellStyle name="Обычный 343 3" xfId="1565"/>
    <cellStyle name="Обычный 343 4" xfId="1862"/>
    <cellStyle name="Обычный 344" xfId="385"/>
    <cellStyle name="Обычный 344 2" xfId="836"/>
    <cellStyle name="Обычный 344 2 2" xfId="2311"/>
    <cellStyle name="Обычный 344 3" xfId="1566"/>
    <cellStyle name="Обычный 344 4" xfId="1863"/>
    <cellStyle name="Обычный 345" xfId="386"/>
    <cellStyle name="Обычный 345 2" xfId="837"/>
    <cellStyle name="Обычный 345 2 2" xfId="2312"/>
    <cellStyle name="Обычный 345 3" xfId="1567"/>
    <cellStyle name="Обычный 345 4" xfId="1864"/>
    <cellStyle name="Обычный 346" xfId="387"/>
    <cellStyle name="Обычный 346 2" xfId="838"/>
    <cellStyle name="Обычный 346 2 2" xfId="2313"/>
    <cellStyle name="Обычный 346 3" xfId="1568"/>
    <cellStyle name="Обычный 346 4" xfId="1865"/>
    <cellStyle name="Обычный 347" xfId="388"/>
    <cellStyle name="Обычный 347 2" xfId="839"/>
    <cellStyle name="Обычный 347 2 2" xfId="2314"/>
    <cellStyle name="Обычный 347 3" xfId="1569"/>
    <cellStyle name="Обычный 347 4" xfId="1866"/>
    <cellStyle name="Обычный 348" xfId="389"/>
    <cellStyle name="Обычный 348 2" xfId="840"/>
    <cellStyle name="Обычный 348 2 2" xfId="2315"/>
    <cellStyle name="Обычный 348 3" xfId="1570"/>
    <cellStyle name="Обычный 348 4" xfId="1867"/>
    <cellStyle name="Обычный 349" xfId="390"/>
    <cellStyle name="Обычный 349 2" xfId="841"/>
    <cellStyle name="Обычный 349 2 2" xfId="2316"/>
    <cellStyle name="Обычный 349 3" xfId="1571"/>
    <cellStyle name="Обычный 349 4" xfId="1868"/>
    <cellStyle name="Обычный 35" xfId="391"/>
    <cellStyle name="Обычный 35 2" xfId="530"/>
    <cellStyle name="Обычный 35 2 2" xfId="1193"/>
    <cellStyle name="Обычный 35 2 3" xfId="2005"/>
    <cellStyle name="Обычный 35 3" xfId="989"/>
    <cellStyle name="Обычный 35 3 2" xfId="2368"/>
    <cellStyle name="Обычный 35 4" xfId="1138"/>
    <cellStyle name="Обычный 35 5" xfId="1199"/>
    <cellStyle name="Обычный 35 6" xfId="1218"/>
    <cellStyle name="Обычный 35 7" xfId="1260"/>
    <cellStyle name="Обычный 35 8" xfId="1869"/>
    <cellStyle name="Обычный 350" xfId="392"/>
    <cellStyle name="Обычный 350 2" xfId="842"/>
    <cellStyle name="Обычный 350 2 2" xfId="2317"/>
    <cellStyle name="Обычный 350 3" xfId="1572"/>
    <cellStyle name="Обычный 350 4" xfId="1870"/>
    <cellStyle name="Обычный 351" xfId="393"/>
    <cellStyle name="Обычный 351 2" xfId="843"/>
    <cellStyle name="Обычный 351 2 2" xfId="2318"/>
    <cellStyle name="Обычный 351 3" xfId="1573"/>
    <cellStyle name="Обычный 351 4" xfId="1871"/>
    <cellStyle name="Обычный 352" xfId="394"/>
    <cellStyle name="Обычный 352 2" xfId="844"/>
    <cellStyle name="Обычный 352 2 2" xfId="2319"/>
    <cellStyle name="Обычный 352 3" xfId="1574"/>
    <cellStyle name="Обычный 352 4" xfId="1872"/>
    <cellStyle name="Обычный 353" xfId="395"/>
    <cellStyle name="Обычный 353 2" xfId="845"/>
    <cellStyle name="Обычный 353 2 2" xfId="2320"/>
    <cellStyle name="Обычный 353 3" xfId="1575"/>
    <cellStyle name="Обычный 353 4" xfId="1873"/>
    <cellStyle name="Обычный 354" xfId="396"/>
    <cellStyle name="Обычный 354 2" xfId="846"/>
    <cellStyle name="Обычный 354 2 2" xfId="2321"/>
    <cellStyle name="Обычный 354 3" xfId="1576"/>
    <cellStyle name="Обычный 354 4" xfId="1874"/>
    <cellStyle name="Обычный 355" xfId="73"/>
    <cellStyle name="Обычный 356" xfId="468"/>
    <cellStyle name="Обычный 356 2" xfId="1945"/>
    <cellStyle name="Обычный 357" xfId="470"/>
    <cellStyle name="Обычный 357 2" xfId="1947"/>
    <cellStyle name="Обычный 358" xfId="484"/>
    <cellStyle name="Обычный 358 2" xfId="1961"/>
    <cellStyle name="Обычный 359" xfId="485"/>
    <cellStyle name="Обычный 36" xfId="397"/>
    <cellStyle name="Обычный 36 2" xfId="531"/>
    <cellStyle name="Обычный 36 2 2" xfId="2006"/>
    <cellStyle name="Обычный 36 3" xfId="1261"/>
    <cellStyle name="Обычный 36 4" xfId="1875"/>
    <cellStyle name="Обычный 360" xfId="486"/>
    <cellStyle name="Обычный 361" xfId="847"/>
    <cellStyle name="Обычный 361 2" xfId="2408"/>
    <cellStyle name="Обычный 362" xfId="1577"/>
    <cellStyle name="Обычный 363" xfId="43"/>
    <cellStyle name="Обычный 364" xfId="41"/>
    <cellStyle name="Обычный 37" xfId="398"/>
    <cellStyle name="Обычный 37 2" xfId="532"/>
    <cellStyle name="Обычный 37 2 2" xfId="2007"/>
    <cellStyle name="Обычный 37 3" xfId="1262"/>
    <cellStyle name="Обычный 37 4" xfId="1876"/>
    <cellStyle name="Обычный 38" xfId="399"/>
    <cellStyle name="Обычный 38 2" xfId="533"/>
    <cellStyle name="Обычный 38 2 2" xfId="2008"/>
    <cellStyle name="Обычный 38 3" xfId="1263"/>
    <cellStyle name="Обычный 38 4" xfId="1877"/>
    <cellStyle name="Обычный 39" xfId="400"/>
    <cellStyle name="Обычный 39 2" xfId="534"/>
    <cellStyle name="Обычный 39 2 2" xfId="2009"/>
    <cellStyle name="Обычный 39 3" xfId="1264"/>
    <cellStyle name="Обычный 39 4" xfId="1878"/>
    <cellStyle name="Обычный 4" xfId="70"/>
    <cellStyle name="Обычный 4 2" xfId="401"/>
    <cellStyle name="Обычный 4 2 2" xfId="987"/>
    <cellStyle name="Обычный 4 2 3" xfId="1879"/>
    <cellStyle name="Обычный 4 3" xfId="977"/>
    <cellStyle name="Обычный 4 3 2" xfId="1053"/>
    <cellStyle name="Обычный 4 3 3" xfId="1116"/>
    <cellStyle name="Обычный 4 3 4" xfId="2362"/>
    <cellStyle name="Обычный 4 3 5" xfId="1195"/>
    <cellStyle name="Обычный 4 4" xfId="1019"/>
    <cellStyle name="Обычный 4 5" xfId="900"/>
    <cellStyle name="Обычный 4 6" xfId="1595"/>
    <cellStyle name="Обычный 40" xfId="402"/>
    <cellStyle name="Обычный 40 2" xfId="535"/>
    <cellStyle name="Обычный 40 2 2" xfId="2010"/>
    <cellStyle name="Обычный 40 3" xfId="1265"/>
    <cellStyle name="Обычный 40 4" xfId="1880"/>
    <cellStyle name="Обычный 41" xfId="403"/>
    <cellStyle name="Обычный 41 2" xfId="536"/>
    <cellStyle name="Обычный 41 2 2" xfId="2011"/>
    <cellStyle name="Обычный 41 3" xfId="1266"/>
    <cellStyle name="Обычный 41 4" xfId="1881"/>
    <cellStyle name="Обычный 42" xfId="404"/>
    <cellStyle name="Обычный 42 2" xfId="537"/>
    <cellStyle name="Обычный 42 2 2" xfId="2012"/>
    <cellStyle name="Обычный 42 3" xfId="1267"/>
    <cellStyle name="Обычный 42 4" xfId="1882"/>
    <cellStyle name="Обычный 43" xfId="405"/>
    <cellStyle name="Обычный 43 2" xfId="538"/>
    <cellStyle name="Обычный 43 2 2" xfId="2013"/>
    <cellStyle name="Обычный 43 3" xfId="1268"/>
    <cellStyle name="Обычный 43 4" xfId="1883"/>
    <cellStyle name="Обычный 44" xfId="406"/>
    <cellStyle name="Обычный 44 2" xfId="539"/>
    <cellStyle name="Обычный 44 2 2" xfId="2014"/>
    <cellStyle name="Обычный 44 3" xfId="1269"/>
    <cellStyle name="Обычный 44 4" xfId="1884"/>
    <cellStyle name="Обычный 45" xfId="407"/>
    <cellStyle name="Обычный 45 2" xfId="540"/>
    <cellStyle name="Обычный 45 2 2" xfId="2015"/>
    <cellStyle name="Обычный 45 3" xfId="1270"/>
    <cellStyle name="Обычный 45 4" xfId="1885"/>
    <cellStyle name="Обычный 46" xfId="408"/>
    <cellStyle name="Обычный 46 2" xfId="541"/>
    <cellStyle name="Обычный 46 2 2" xfId="2016"/>
    <cellStyle name="Обычный 46 3" xfId="1271"/>
    <cellStyle name="Обычный 46 4" xfId="1886"/>
    <cellStyle name="Обычный 47" xfId="409"/>
    <cellStyle name="Обычный 47 2" xfId="542"/>
    <cellStyle name="Обычный 47 2 2" xfId="2017"/>
    <cellStyle name="Обычный 47 3" xfId="1272"/>
    <cellStyle name="Обычный 47 4" xfId="1887"/>
    <cellStyle name="Обычный 48" xfId="410"/>
    <cellStyle name="Обычный 48 2" xfId="543"/>
    <cellStyle name="Обычный 48 2 2" xfId="2018"/>
    <cellStyle name="Обычный 48 3" xfId="1273"/>
    <cellStyle name="Обычный 48 4" xfId="1888"/>
    <cellStyle name="Обычный 49" xfId="411"/>
    <cellStyle name="Обычный 49 2" xfId="544"/>
    <cellStyle name="Обычный 49 2 2" xfId="2019"/>
    <cellStyle name="Обычный 49 3" xfId="1274"/>
    <cellStyle name="Обычный 49 4" xfId="1889"/>
    <cellStyle name="Обычный 5" xfId="72"/>
    <cellStyle name="Обычный 5 2" xfId="500"/>
    <cellStyle name="Обычный 5 2 2" xfId="1975"/>
    <cellStyle name="Обычный 5 3" xfId="901"/>
    <cellStyle name="Обычный 5 3 2" xfId="2349"/>
    <cellStyle name="Обычный 5 4" xfId="1213"/>
    <cellStyle name="Обычный 5 5" xfId="1232"/>
    <cellStyle name="Обычный 5 6" xfId="1596"/>
    <cellStyle name="Обычный 50" xfId="412"/>
    <cellStyle name="Обычный 50 2" xfId="545"/>
    <cellStyle name="Обычный 50 2 2" xfId="2020"/>
    <cellStyle name="Обычный 50 3" xfId="1275"/>
    <cellStyle name="Обычный 50 4" xfId="1890"/>
    <cellStyle name="Обычный 51" xfId="413"/>
    <cellStyle name="Обычный 51 2" xfId="546"/>
    <cellStyle name="Обычный 51 2 2" xfId="2021"/>
    <cellStyle name="Обычный 51 3" xfId="1276"/>
    <cellStyle name="Обычный 51 4" xfId="1891"/>
    <cellStyle name="Обычный 52" xfId="414"/>
    <cellStyle name="Обычный 52 2" xfId="547"/>
    <cellStyle name="Обычный 52 2 2" xfId="2022"/>
    <cellStyle name="Обычный 52 3" xfId="1277"/>
    <cellStyle name="Обычный 52 4" xfId="1892"/>
    <cellStyle name="Обычный 53" xfId="415"/>
    <cellStyle name="Обычный 53 2" xfId="548"/>
    <cellStyle name="Обычный 53 2 2" xfId="2023"/>
    <cellStyle name="Обычный 53 3" xfId="1278"/>
    <cellStyle name="Обычный 53 4" xfId="1893"/>
    <cellStyle name="Обычный 54" xfId="416"/>
    <cellStyle name="Обычный 54 2" xfId="549"/>
    <cellStyle name="Обычный 54 2 2" xfId="2024"/>
    <cellStyle name="Обычный 54 3" xfId="1279"/>
    <cellStyle name="Обычный 54 4" xfId="1894"/>
    <cellStyle name="Обычный 55" xfId="417"/>
    <cellStyle name="Обычный 55 2" xfId="550"/>
    <cellStyle name="Обычный 55 2 2" xfId="2025"/>
    <cellStyle name="Обычный 55 3" xfId="1280"/>
    <cellStyle name="Обычный 55 4" xfId="1895"/>
    <cellStyle name="Обычный 56" xfId="418"/>
    <cellStyle name="Обычный 56 2" xfId="551"/>
    <cellStyle name="Обычный 56 2 2" xfId="2026"/>
    <cellStyle name="Обычный 56 3" xfId="1281"/>
    <cellStyle name="Обычный 56 4" xfId="1896"/>
    <cellStyle name="Обычный 57" xfId="419"/>
    <cellStyle name="Обычный 57 2" xfId="552"/>
    <cellStyle name="Обычный 57 2 2" xfId="2027"/>
    <cellStyle name="Обычный 57 3" xfId="1282"/>
    <cellStyle name="Обычный 57 4" xfId="1897"/>
    <cellStyle name="Обычный 58" xfId="420"/>
    <cellStyle name="Обычный 58 2" xfId="553"/>
    <cellStyle name="Обычный 58 2 2" xfId="2028"/>
    <cellStyle name="Обычный 58 3" xfId="1283"/>
    <cellStyle name="Обычный 58 4" xfId="1898"/>
    <cellStyle name="Обычный 59" xfId="421"/>
    <cellStyle name="Обычный 59 2" xfId="554"/>
    <cellStyle name="Обычный 59 2 2" xfId="2029"/>
    <cellStyle name="Обычный 59 3" xfId="1284"/>
    <cellStyle name="Обычный 59 4" xfId="1899"/>
    <cellStyle name="Обычный 6" xfId="64"/>
    <cellStyle name="Обычный 6 2" xfId="501"/>
    <cellStyle name="Обычный 6 2 2" xfId="1976"/>
    <cellStyle name="Обычный 6 2 3" xfId="1191"/>
    <cellStyle name="Обычный 6 3" xfId="902"/>
    <cellStyle name="Обычный 6 3 2" xfId="2350"/>
    <cellStyle name="Обычный 6 3 3" xfId="1196"/>
    <cellStyle name="Обычный 6 4" xfId="422"/>
    <cellStyle name="Обычный 6 4 2" xfId="1900"/>
    <cellStyle name="Обычный 6 5" xfId="1233"/>
    <cellStyle name="Обычный 6 6" xfId="1580"/>
    <cellStyle name="Обычный 6 7" xfId="1167"/>
    <cellStyle name="Обычный 6 8" xfId="1141"/>
    <cellStyle name="Обычный 60" xfId="423"/>
    <cellStyle name="Обычный 60 2" xfId="555"/>
    <cellStyle name="Обычный 60 2 2" xfId="2030"/>
    <cellStyle name="Обычный 60 3" xfId="1285"/>
    <cellStyle name="Обычный 60 4" xfId="1901"/>
    <cellStyle name="Обычный 61" xfId="424"/>
    <cellStyle name="Обычный 61 2" xfId="556"/>
    <cellStyle name="Обычный 61 2 2" xfId="2031"/>
    <cellStyle name="Обычный 61 3" xfId="1286"/>
    <cellStyle name="Обычный 61 4" xfId="1902"/>
    <cellStyle name="Обычный 62" xfId="425"/>
    <cellStyle name="Обычный 62 2" xfId="557"/>
    <cellStyle name="Обычный 62 2 2" xfId="2032"/>
    <cellStyle name="Обычный 62 3" xfId="1287"/>
    <cellStyle name="Обычный 62 4" xfId="1903"/>
    <cellStyle name="Обычный 63" xfId="426"/>
    <cellStyle name="Обычный 63 2" xfId="558"/>
    <cellStyle name="Обычный 63 2 2" xfId="2033"/>
    <cellStyle name="Обычный 63 3" xfId="1288"/>
    <cellStyle name="Обычный 63 4" xfId="1904"/>
    <cellStyle name="Обычный 64" xfId="427"/>
    <cellStyle name="Обычный 64 2" xfId="559"/>
    <cellStyle name="Обычный 64 2 2" xfId="2034"/>
    <cellStyle name="Обычный 64 3" xfId="1289"/>
    <cellStyle name="Обычный 64 4" xfId="1905"/>
    <cellStyle name="Обычный 65" xfId="428"/>
    <cellStyle name="Обычный 65 2" xfId="560"/>
    <cellStyle name="Обычный 65 2 2" xfId="2035"/>
    <cellStyle name="Обычный 65 3" xfId="1290"/>
    <cellStyle name="Обычный 65 4" xfId="1906"/>
    <cellStyle name="Обычный 66" xfId="429"/>
    <cellStyle name="Обычный 66 2" xfId="561"/>
    <cellStyle name="Обычный 66 2 2" xfId="2036"/>
    <cellStyle name="Обычный 66 3" xfId="1291"/>
    <cellStyle name="Обычный 66 4" xfId="1907"/>
    <cellStyle name="Обычный 67" xfId="430"/>
    <cellStyle name="Обычный 67 2" xfId="562"/>
    <cellStyle name="Обычный 67 2 2" xfId="2037"/>
    <cellStyle name="Обычный 67 3" xfId="1292"/>
    <cellStyle name="Обычный 67 4" xfId="1908"/>
    <cellStyle name="Обычный 68" xfId="431"/>
    <cellStyle name="Обычный 68 2" xfId="563"/>
    <cellStyle name="Обычный 68 2 2" xfId="2038"/>
    <cellStyle name="Обычный 68 3" xfId="1293"/>
    <cellStyle name="Обычный 68 4" xfId="1909"/>
    <cellStyle name="Обычный 69" xfId="432"/>
    <cellStyle name="Обычный 69 2" xfId="564"/>
    <cellStyle name="Обычный 69 2 2" xfId="2039"/>
    <cellStyle name="Обычный 69 3" xfId="1294"/>
    <cellStyle name="Обычный 69 4" xfId="1910"/>
    <cellStyle name="Обычный 7" xfId="433"/>
    <cellStyle name="Обычный 7 2" xfId="502"/>
    <cellStyle name="Обычный 7 2 2" xfId="1977"/>
    <cellStyle name="Обычный 7 3" xfId="930"/>
    <cellStyle name="Обычный 7 3 2" xfId="2355"/>
    <cellStyle name="Обычный 7 3 3" xfId="1214"/>
    <cellStyle name="Обычный 7 4" xfId="1234"/>
    <cellStyle name="Обычный 7 5" xfId="1911"/>
    <cellStyle name="Обычный 70" xfId="434"/>
    <cellStyle name="Обычный 70 2" xfId="565"/>
    <cellStyle name="Обычный 70 2 2" xfId="2040"/>
    <cellStyle name="Обычный 70 3" xfId="1295"/>
    <cellStyle name="Обычный 70 4" xfId="1912"/>
    <cellStyle name="Обычный 71" xfId="435"/>
    <cellStyle name="Обычный 71 2" xfId="566"/>
    <cellStyle name="Обычный 71 2 2" xfId="2041"/>
    <cellStyle name="Обычный 71 3" xfId="1296"/>
    <cellStyle name="Обычный 71 4" xfId="1913"/>
    <cellStyle name="Обычный 72" xfId="436"/>
    <cellStyle name="Обычный 72 2" xfId="567"/>
    <cellStyle name="Обычный 72 2 2" xfId="2042"/>
    <cellStyle name="Обычный 72 3" xfId="1297"/>
    <cellStyle name="Обычный 72 4" xfId="1914"/>
    <cellStyle name="Обычный 73" xfId="437"/>
    <cellStyle name="Обычный 73 2" xfId="568"/>
    <cellStyle name="Обычный 73 2 2" xfId="2043"/>
    <cellStyle name="Обычный 73 3" xfId="1298"/>
    <cellStyle name="Обычный 73 4" xfId="1915"/>
    <cellStyle name="Обычный 74" xfId="438"/>
    <cellStyle name="Обычный 74 2" xfId="569"/>
    <cellStyle name="Обычный 74 2 2" xfId="2044"/>
    <cellStyle name="Обычный 74 3" xfId="1299"/>
    <cellStyle name="Обычный 74 4" xfId="1916"/>
    <cellStyle name="Обычный 75" xfId="439"/>
    <cellStyle name="Обычный 75 2" xfId="570"/>
    <cellStyle name="Обычный 75 2 2" xfId="2045"/>
    <cellStyle name="Обычный 75 3" xfId="1300"/>
    <cellStyle name="Обычный 75 4" xfId="1917"/>
    <cellStyle name="Обычный 76" xfId="440"/>
    <cellStyle name="Обычный 76 2" xfId="571"/>
    <cellStyle name="Обычный 76 2 2" xfId="2046"/>
    <cellStyle name="Обычный 76 3" xfId="1301"/>
    <cellStyle name="Обычный 76 4" xfId="1918"/>
    <cellStyle name="Обычный 77" xfId="441"/>
    <cellStyle name="Обычный 77 2" xfId="572"/>
    <cellStyle name="Обычный 77 2 2" xfId="2047"/>
    <cellStyle name="Обычный 77 3" xfId="1302"/>
    <cellStyle name="Обычный 77 4" xfId="1919"/>
    <cellStyle name="Обычный 78" xfId="442"/>
    <cellStyle name="Обычный 78 2" xfId="573"/>
    <cellStyle name="Обычный 78 2 2" xfId="2048"/>
    <cellStyle name="Обычный 78 3" xfId="1303"/>
    <cellStyle name="Обычный 78 4" xfId="1920"/>
    <cellStyle name="Обычный 79" xfId="443"/>
    <cellStyle name="Обычный 79 2" xfId="574"/>
    <cellStyle name="Обычный 79 2 2" xfId="2049"/>
    <cellStyle name="Обычный 79 3" xfId="1304"/>
    <cellStyle name="Обычный 79 4" xfId="1921"/>
    <cellStyle name="Обычный 8" xfId="444"/>
    <cellStyle name="Обычный 8 2" xfId="503"/>
    <cellStyle name="Обычный 8 2 2" xfId="1017"/>
    <cellStyle name="Обычный 8 2 3" xfId="1978"/>
    <cellStyle name="Обычный 8 3" xfId="990"/>
    <cellStyle name="Обычный 8 3 2" xfId="2369"/>
    <cellStyle name="Обычный 8 3 3" xfId="2410"/>
    <cellStyle name="Обычный 8 3 4" xfId="1215"/>
    <cellStyle name="Обычный 8 4" xfId="1235"/>
    <cellStyle name="Обычный 8 5" xfId="1922"/>
    <cellStyle name="Обычный 80" xfId="445"/>
    <cellStyle name="Обычный 80 2" xfId="575"/>
    <cellStyle name="Обычный 80 2 2" xfId="2050"/>
    <cellStyle name="Обычный 80 3" xfId="1305"/>
    <cellStyle name="Обычный 80 4" xfId="1923"/>
    <cellStyle name="Обычный 81" xfId="446"/>
    <cellStyle name="Обычный 81 2" xfId="576"/>
    <cellStyle name="Обычный 81 2 2" xfId="2051"/>
    <cellStyle name="Обычный 81 3" xfId="1306"/>
    <cellStyle name="Обычный 81 4" xfId="1924"/>
    <cellStyle name="Обычный 82" xfId="447"/>
    <cellStyle name="Обычный 82 2" xfId="577"/>
    <cellStyle name="Обычный 82 2 2" xfId="2052"/>
    <cellStyle name="Обычный 82 3" xfId="1307"/>
    <cellStyle name="Обычный 82 4" xfId="1925"/>
    <cellStyle name="Обычный 83" xfId="448"/>
    <cellStyle name="Обычный 83 2" xfId="578"/>
    <cellStyle name="Обычный 83 2 2" xfId="2053"/>
    <cellStyle name="Обычный 83 3" xfId="1308"/>
    <cellStyle name="Обычный 83 4" xfId="1926"/>
    <cellStyle name="Обычный 84" xfId="449"/>
    <cellStyle name="Обычный 84 2" xfId="579"/>
    <cellStyle name="Обычный 84 2 2" xfId="2054"/>
    <cellStyle name="Обычный 84 3" xfId="1309"/>
    <cellStyle name="Обычный 84 4" xfId="1927"/>
    <cellStyle name="Обычный 85" xfId="450"/>
    <cellStyle name="Обычный 85 2" xfId="580"/>
    <cellStyle name="Обычный 85 2 2" xfId="2055"/>
    <cellStyle name="Обычный 85 3" xfId="1310"/>
    <cellStyle name="Обычный 85 4" xfId="1928"/>
    <cellStyle name="Обычный 86" xfId="451"/>
    <cellStyle name="Обычный 86 2" xfId="581"/>
    <cellStyle name="Обычный 86 2 2" xfId="2056"/>
    <cellStyle name="Обычный 86 3" xfId="1311"/>
    <cellStyle name="Обычный 86 4" xfId="1929"/>
    <cellStyle name="Обычный 87" xfId="452"/>
    <cellStyle name="Обычный 87 2" xfId="582"/>
    <cellStyle name="Обычный 87 2 2" xfId="2057"/>
    <cellStyle name="Обычный 87 3" xfId="1312"/>
    <cellStyle name="Обычный 87 4" xfId="1930"/>
    <cellStyle name="Обычный 88" xfId="453"/>
    <cellStyle name="Обычный 88 2" xfId="583"/>
    <cellStyle name="Обычный 88 2 2" xfId="2058"/>
    <cellStyle name="Обычный 88 3" xfId="1313"/>
    <cellStyle name="Обычный 88 4" xfId="1931"/>
    <cellStyle name="Обычный 89" xfId="454"/>
    <cellStyle name="Обычный 89 2" xfId="584"/>
    <cellStyle name="Обычный 89 2 2" xfId="2059"/>
    <cellStyle name="Обычный 89 3" xfId="1314"/>
    <cellStyle name="Обычный 89 4" xfId="1932"/>
    <cellStyle name="Обычный 9" xfId="455"/>
    <cellStyle name="Обычный 9 2" xfId="504"/>
    <cellStyle name="Обычный 9 2 2" xfId="1979"/>
    <cellStyle name="Обычный 9 3" xfId="869"/>
    <cellStyle name="Обычный 9 3 2" xfId="2334"/>
    <cellStyle name="Обычный 9 4" xfId="1236"/>
    <cellStyle name="Обычный 9 5" xfId="1933"/>
    <cellStyle name="Обычный 90" xfId="456"/>
    <cellStyle name="Обычный 90 2" xfId="585"/>
    <cellStyle name="Обычный 90 2 2" xfId="2060"/>
    <cellStyle name="Обычный 90 3" xfId="1315"/>
    <cellStyle name="Обычный 90 4" xfId="1934"/>
    <cellStyle name="Обычный 91" xfId="457"/>
    <cellStyle name="Обычный 91 2" xfId="586"/>
    <cellStyle name="Обычный 91 2 2" xfId="2061"/>
    <cellStyle name="Обычный 91 3" xfId="1316"/>
    <cellStyle name="Обычный 91 4" xfId="1935"/>
    <cellStyle name="Обычный 92" xfId="458"/>
    <cellStyle name="Обычный 92 2" xfId="587"/>
    <cellStyle name="Обычный 92 2 2" xfId="2062"/>
    <cellStyle name="Обычный 92 3" xfId="1317"/>
    <cellStyle name="Обычный 92 4" xfId="1936"/>
    <cellStyle name="Обычный 93" xfId="459"/>
    <cellStyle name="Обычный 93 2" xfId="588"/>
    <cellStyle name="Обычный 93 2 2" xfId="2063"/>
    <cellStyle name="Обычный 93 3" xfId="1318"/>
    <cellStyle name="Обычный 93 4" xfId="1937"/>
    <cellStyle name="Обычный 94" xfId="460"/>
    <cellStyle name="Обычный 94 2" xfId="589"/>
    <cellStyle name="Обычный 94 2 2" xfId="2064"/>
    <cellStyle name="Обычный 94 3" xfId="1319"/>
    <cellStyle name="Обычный 94 4" xfId="1938"/>
    <cellStyle name="Обычный 95" xfId="461"/>
    <cellStyle name="Обычный 95 2" xfId="590"/>
    <cellStyle name="Обычный 95 2 2" xfId="2065"/>
    <cellStyle name="Обычный 95 3" xfId="1320"/>
    <cellStyle name="Обычный 95 4" xfId="1939"/>
    <cellStyle name="Обычный 96" xfId="462"/>
    <cellStyle name="Обычный 96 2" xfId="591"/>
    <cellStyle name="Обычный 96 2 2" xfId="2066"/>
    <cellStyle name="Обычный 96 3" xfId="1321"/>
    <cellStyle name="Обычный 96 4" xfId="1940"/>
    <cellStyle name="Обычный 97" xfId="463"/>
    <cellStyle name="Обычный 97 2" xfId="592"/>
    <cellStyle name="Обычный 97 2 2" xfId="2067"/>
    <cellStyle name="Обычный 97 3" xfId="1322"/>
    <cellStyle name="Обычный 97 4" xfId="1941"/>
    <cellStyle name="Обычный 98" xfId="464"/>
    <cellStyle name="Обычный 98 2" xfId="593"/>
    <cellStyle name="Обычный 98 2 2" xfId="2068"/>
    <cellStyle name="Обычный 98 3" xfId="1323"/>
    <cellStyle name="Обычный 98 4" xfId="1942"/>
    <cellStyle name="Обычный 99" xfId="465"/>
    <cellStyle name="Обычный 99 2" xfId="594"/>
    <cellStyle name="Обычный 99 2 2" xfId="2069"/>
    <cellStyle name="Обычный 99 3" xfId="1324"/>
    <cellStyle name="Обычный 99 4" xfId="1943"/>
    <cellStyle name="Плохой" xfId="7" builtinId="27" customBuiltin="1"/>
    <cellStyle name="Плохой 2" xfId="971"/>
    <cellStyle name="Пояснение" xfId="15" builtinId="53" customBuiltin="1"/>
    <cellStyle name="Пояснение 2" xfId="972"/>
    <cellStyle name="Примечание" xfId="2419" builtinId="10" customBuiltin="1"/>
    <cellStyle name="Примечание 10" xfId="1219"/>
    <cellStyle name="Примечание 2" xfId="469"/>
    <cellStyle name="Примечание 2 2" xfId="904"/>
    <cellStyle name="Примечание 2 3" xfId="903"/>
    <cellStyle name="Примечание 2 3 2" xfId="1176"/>
    <cellStyle name="Примечание 2 3 3" xfId="2351"/>
    <cellStyle name="Примечание 2 4" xfId="1099"/>
    <cellStyle name="Примечание 2 4 2" xfId="2405"/>
    <cellStyle name="Примечание 2 5" xfId="1173"/>
    <cellStyle name="Примечание 2 6" xfId="1946"/>
    <cellStyle name="Примечание 2_Справочный реестр" xfId="905"/>
    <cellStyle name="Примечание 3" xfId="471"/>
    <cellStyle name="Примечание 3 2" xfId="907"/>
    <cellStyle name="Примечание 3 3" xfId="906"/>
    <cellStyle name="Примечание 3 4" xfId="1948"/>
    <cellStyle name="Примечание 3_Справочный реестр" xfId="908"/>
    <cellStyle name="Примечание 4" xfId="487"/>
    <cellStyle name="Примечание 4 2" xfId="910"/>
    <cellStyle name="Примечание 4 3" xfId="909"/>
    <cellStyle name="Примечание 4 4" xfId="1962"/>
    <cellStyle name="Примечание 4_Справочный реестр" xfId="911"/>
    <cellStyle name="Примечание 5" xfId="912"/>
    <cellStyle name="Примечание 5 2" xfId="913"/>
    <cellStyle name="Примечание 5_Справочный реестр" xfId="914"/>
    <cellStyle name="Примечание 6" xfId="921"/>
    <cellStyle name="Примечание 6 2" xfId="1040"/>
    <cellStyle name="Примечание 6 3" xfId="1101"/>
    <cellStyle name="Примечание 6 4" xfId="2354"/>
    <cellStyle name="Примечание 7" xfId="1159"/>
    <cellStyle name="Примечание 8" xfId="1194"/>
    <cellStyle name="Примечание 9" xfId="1200"/>
    <cellStyle name="Процентный 2" xfId="65"/>
    <cellStyle name="Процентный 2 2" xfId="915"/>
    <cellStyle name="Процентный 2 3" xfId="1581"/>
    <cellStyle name="Процентный 3" xfId="916"/>
    <cellStyle name="Процентный 3 6" xfId="66"/>
    <cellStyle name="Процентный 4" xfId="919"/>
    <cellStyle name="Процентный 4 2" xfId="1039"/>
    <cellStyle name="Процентный 4 3" xfId="1100"/>
    <cellStyle name="Процентный 4 4" xfId="2353"/>
    <cellStyle name="Процентный 5" xfId="2420"/>
    <cellStyle name="Связанная ячейка" xfId="12" builtinId="24" customBuiltin="1"/>
    <cellStyle name="Связанная ячейка 2" xfId="973"/>
    <cellStyle name="Текст предупреждения" xfId="14" builtinId="11" customBuiltin="1"/>
    <cellStyle name="Текст предупреждения 2" xfId="974"/>
    <cellStyle name="Тысячи [0]_перечис.11" xfId="45"/>
    <cellStyle name="Тысячи_перечис.11" xfId="46"/>
    <cellStyle name="Финансовый 2" xfId="67"/>
    <cellStyle name="Финансовый 2 2" xfId="917"/>
    <cellStyle name="Финансовый 2 2 2" xfId="2352"/>
    <cellStyle name="Финансовый 2 2 3" xfId="1145"/>
    <cellStyle name="Финансовый 2 3" xfId="466"/>
    <cellStyle name="Финансовый 2 4" xfId="1582"/>
    <cellStyle name="Финансовый 3" xfId="918"/>
    <cellStyle name="Финансовый 4" xfId="975"/>
    <cellStyle name="Финансовый 4 2" xfId="1052"/>
    <cellStyle name="Финансовый 4 3" xfId="1115"/>
    <cellStyle name="Финансовый 4 4" xfId="2361"/>
    <cellStyle name="Финансовый 4 5" xfId="1144"/>
    <cellStyle name="Финансовый 5" xfId="870"/>
    <cellStyle name="Финансовый 5 2" xfId="1037"/>
    <cellStyle name="Финансовый 5 3" xfId="1074"/>
    <cellStyle name="Финансовый 5 4" xfId="2335"/>
    <cellStyle name="Финансовый 6" xfId="68"/>
    <cellStyle name="Финансовый 7" xfId="2421"/>
    <cellStyle name="Хороший" xfId="6" builtinId="26" customBuiltin="1"/>
    <cellStyle name="Хороший 2" xfId="9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0"/>
  <sheetViews>
    <sheetView view="pageBreakPreview" zoomScale="80" zoomScaleNormal="90" zoomScaleSheetLayoutView="80" workbookViewId="0">
      <pane ySplit="4" topLeftCell="A8" activePane="bottomLeft" state="frozen"/>
      <selection pane="bottomLeft" activeCell="R15" sqref="R15"/>
    </sheetView>
  </sheetViews>
  <sheetFormatPr defaultRowHeight="15" x14ac:dyDescent="0.25"/>
  <cols>
    <col min="1" max="1" width="21.7109375" style="1" customWidth="1"/>
    <col min="2" max="2" width="13.28515625" style="1" customWidth="1"/>
    <col min="3" max="3" width="11.7109375" style="1" customWidth="1"/>
    <col min="4" max="4" width="13" style="1" customWidth="1"/>
    <col min="5" max="5" width="11" style="1" customWidth="1"/>
    <col min="6" max="7" width="12.5703125" style="1" customWidth="1"/>
    <col min="8" max="8" width="12.7109375" style="1" customWidth="1"/>
    <col min="9" max="9" width="10.7109375" style="1" customWidth="1"/>
    <col min="10" max="10" width="10.42578125" style="1" customWidth="1"/>
    <col min="11" max="11" width="15.5703125" style="1" customWidth="1"/>
    <col min="12" max="12" width="15.28515625" style="1" customWidth="1"/>
    <col min="13" max="13" width="13.5703125" style="1" customWidth="1"/>
    <col min="14" max="14" width="11" style="1" customWidth="1"/>
    <col min="15" max="16" width="12.5703125" style="1" customWidth="1"/>
    <col min="17" max="17" width="12.7109375" style="1" customWidth="1"/>
    <col min="18" max="18" width="10.7109375" style="1" customWidth="1"/>
    <col min="19" max="19" width="10.42578125" style="1" customWidth="1"/>
    <col min="20" max="20" width="14.140625" style="1" customWidth="1"/>
    <col min="21" max="21" width="13.85546875" style="1" customWidth="1"/>
    <col min="22" max="22" width="12.85546875" style="1" customWidth="1"/>
    <col min="23" max="23" width="11" style="1" customWidth="1"/>
    <col min="24" max="25" width="12.5703125" style="1" customWidth="1"/>
    <col min="26" max="26" width="12.7109375" style="1" customWidth="1"/>
    <col min="27" max="27" width="10.7109375" style="1" customWidth="1"/>
    <col min="28" max="28" width="10.42578125" style="1" customWidth="1"/>
    <col min="29" max="29" width="15" style="1" customWidth="1"/>
    <col min="30" max="30" width="13.85546875" style="1" customWidth="1"/>
    <col min="31" max="31" width="12.85546875" style="1" customWidth="1"/>
    <col min="32" max="16384" width="9.140625" style="1"/>
  </cols>
  <sheetData>
    <row r="1" spans="1:31" ht="15.75" x14ac:dyDescent="0.25">
      <c r="A1" s="88" t="s">
        <v>127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</row>
    <row r="2" spans="1:31" ht="15.75" x14ac:dyDescent="0.25">
      <c r="A2" s="87" t="s">
        <v>1</v>
      </c>
      <c r="B2" s="80" t="s">
        <v>0</v>
      </c>
      <c r="C2" s="81"/>
      <c r="D2" s="82"/>
      <c r="E2" s="87" t="s">
        <v>6</v>
      </c>
      <c r="F2" s="87" t="s">
        <v>124</v>
      </c>
      <c r="G2" s="87"/>
      <c r="H2" s="87"/>
      <c r="I2" s="86" t="s">
        <v>3</v>
      </c>
      <c r="J2" s="86"/>
      <c r="K2" s="86"/>
      <c r="L2" s="86"/>
      <c r="M2" s="86"/>
      <c r="N2" s="87" t="s">
        <v>6</v>
      </c>
      <c r="O2" s="87" t="s">
        <v>124</v>
      </c>
      <c r="P2" s="87"/>
      <c r="Q2" s="87"/>
      <c r="R2" s="86" t="s">
        <v>4</v>
      </c>
      <c r="S2" s="86"/>
      <c r="T2" s="86"/>
      <c r="U2" s="86"/>
      <c r="V2" s="86"/>
      <c r="W2" s="87" t="s">
        <v>6</v>
      </c>
      <c r="X2" s="87" t="s">
        <v>124</v>
      </c>
      <c r="Y2" s="87"/>
      <c r="Z2" s="87"/>
      <c r="AA2" s="86" t="s">
        <v>5</v>
      </c>
      <c r="AB2" s="86"/>
      <c r="AC2" s="86"/>
      <c r="AD2" s="86"/>
      <c r="AE2" s="86"/>
    </row>
    <row r="3" spans="1:31" ht="66.75" customHeight="1" x14ac:dyDescent="0.25">
      <c r="A3" s="87"/>
      <c r="B3" s="83"/>
      <c r="C3" s="84"/>
      <c r="D3" s="85"/>
      <c r="E3" s="87"/>
      <c r="F3" s="87"/>
      <c r="G3" s="87"/>
      <c r="H3" s="87"/>
      <c r="I3" s="87" t="s">
        <v>125</v>
      </c>
      <c r="J3" s="87"/>
      <c r="K3" s="87" t="s">
        <v>126</v>
      </c>
      <c r="L3" s="87"/>
      <c r="M3" s="87"/>
      <c r="N3" s="87"/>
      <c r="O3" s="87"/>
      <c r="P3" s="87"/>
      <c r="Q3" s="87"/>
      <c r="R3" s="87" t="s">
        <v>125</v>
      </c>
      <c r="S3" s="87"/>
      <c r="T3" s="87" t="s">
        <v>126</v>
      </c>
      <c r="U3" s="87"/>
      <c r="V3" s="87"/>
      <c r="W3" s="87"/>
      <c r="X3" s="87"/>
      <c r="Y3" s="87"/>
      <c r="Z3" s="87"/>
      <c r="AA3" s="87" t="s">
        <v>125</v>
      </c>
      <c r="AB3" s="87"/>
      <c r="AC3" s="87" t="s">
        <v>126</v>
      </c>
      <c r="AD3" s="87"/>
      <c r="AE3" s="87"/>
    </row>
    <row r="4" spans="1:31" ht="107.25" customHeight="1" x14ac:dyDescent="0.25">
      <c r="A4" s="87"/>
      <c r="B4" s="2" t="s">
        <v>121</v>
      </c>
      <c r="C4" s="2" t="s">
        <v>122</v>
      </c>
      <c r="D4" s="2" t="s">
        <v>123</v>
      </c>
      <c r="E4" s="87"/>
      <c r="F4" s="2" t="s">
        <v>121</v>
      </c>
      <c r="G4" s="2" t="s">
        <v>122</v>
      </c>
      <c r="H4" s="2" t="s">
        <v>123</v>
      </c>
      <c r="I4" s="2" t="s">
        <v>122</v>
      </c>
      <c r="J4" s="2" t="s">
        <v>123</v>
      </c>
      <c r="K4" s="2" t="s">
        <v>121</v>
      </c>
      <c r="L4" s="2" t="s">
        <v>122</v>
      </c>
      <c r="M4" s="2" t="s">
        <v>123</v>
      </c>
      <c r="N4" s="87"/>
      <c r="O4" s="2" t="s">
        <v>121</v>
      </c>
      <c r="P4" s="2" t="s">
        <v>122</v>
      </c>
      <c r="Q4" s="2" t="s">
        <v>123</v>
      </c>
      <c r="R4" s="2" t="s">
        <v>122</v>
      </c>
      <c r="S4" s="2" t="s">
        <v>123</v>
      </c>
      <c r="T4" s="2" t="s">
        <v>121</v>
      </c>
      <c r="U4" s="2" t="s">
        <v>122</v>
      </c>
      <c r="V4" s="2" t="s">
        <v>123</v>
      </c>
      <c r="W4" s="87"/>
      <c r="X4" s="2" t="s">
        <v>121</v>
      </c>
      <c r="Y4" s="2" t="s">
        <v>122</v>
      </c>
      <c r="Z4" s="2" t="s">
        <v>123</v>
      </c>
      <c r="AA4" s="2" t="s">
        <v>122</v>
      </c>
      <c r="AB4" s="2" t="s">
        <v>123</v>
      </c>
      <c r="AC4" s="2" t="s">
        <v>121</v>
      </c>
      <c r="AD4" s="2" t="s">
        <v>122</v>
      </c>
      <c r="AE4" s="2" t="s">
        <v>123</v>
      </c>
    </row>
    <row r="5" spans="1:31" s="5" customFormat="1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  <c r="L5" s="4">
        <v>12</v>
      </c>
      <c r="M5" s="4">
        <v>13</v>
      </c>
      <c r="N5" s="4">
        <v>14</v>
      </c>
      <c r="O5" s="4">
        <v>15</v>
      </c>
      <c r="P5" s="4">
        <v>16</v>
      </c>
      <c r="Q5" s="4">
        <v>17</v>
      </c>
      <c r="R5" s="4">
        <v>18</v>
      </c>
      <c r="S5" s="4">
        <v>19</v>
      </c>
      <c r="T5" s="4">
        <v>20</v>
      </c>
      <c r="U5" s="4">
        <v>21</v>
      </c>
      <c r="V5" s="4">
        <v>22</v>
      </c>
      <c r="W5" s="4">
        <v>23</v>
      </c>
      <c r="X5" s="4">
        <v>24</v>
      </c>
      <c r="Y5" s="4">
        <v>25</v>
      </c>
      <c r="Z5" s="4">
        <v>26</v>
      </c>
      <c r="AA5" s="4">
        <v>27</v>
      </c>
      <c r="AB5" s="4">
        <v>28</v>
      </c>
      <c r="AC5" s="4">
        <v>29</v>
      </c>
      <c r="AD5" s="4">
        <v>30</v>
      </c>
      <c r="AE5" s="4">
        <v>31</v>
      </c>
    </row>
    <row r="6" spans="1:31" s="26" customFormat="1" ht="35.25" customHeight="1" x14ac:dyDescent="0.25">
      <c r="A6" s="28" t="s">
        <v>2</v>
      </c>
      <c r="B6" s="27">
        <f>B14+SUM(B27:B128)</f>
        <v>146090668</v>
      </c>
      <c r="C6" s="27">
        <f>C14+SUM(C27:C128)</f>
        <v>67191568</v>
      </c>
      <c r="D6" s="27">
        <f>D14+SUM(D27:D128)</f>
        <v>78899100</v>
      </c>
      <c r="E6" s="49">
        <f>F6*100/B6</f>
        <v>43.435400678707282</v>
      </c>
      <c r="F6" s="27">
        <f>F14+SUM(F27:F128)</f>
        <v>63455067</v>
      </c>
      <c r="G6" s="27">
        <f>SUM(G14,G27:G128)</f>
        <v>30321561</v>
      </c>
      <c r="H6" s="27">
        <f>SUM(H14,H27:H128)</f>
        <v>33133506</v>
      </c>
      <c r="I6" s="53" t="e">
        <f>L6/G6*1000</f>
        <v>#REF!</v>
      </c>
      <c r="J6" s="53" t="e">
        <f>M6/H6*1000</f>
        <v>#REF!</v>
      </c>
      <c r="K6" s="53" t="e">
        <f>K8+K11</f>
        <v>#REF!</v>
      </c>
      <c r="L6" s="53" t="e">
        <f t="shared" ref="L6:M6" si="0">L8+L11</f>
        <v>#REF!</v>
      </c>
      <c r="M6" s="53" t="e">
        <f t="shared" si="0"/>
        <v>#REF!</v>
      </c>
      <c r="N6" s="49">
        <f>O6*100/B6</f>
        <v>44.956128203890479</v>
      </c>
      <c r="O6" s="27">
        <f>O14+SUM(O27:O128)</f>
        <v>65676708</v>
      </c>
      <c r="P6" s="27">
        <f>SUM(P14,P27:P128)</f>
        <v>31166452</v>
      </c>
      <c r="Q6" s="27">
        <f>SUM(Q14,Q27:Q128)</f>
        <v>34510256</v>
      </c>
      <c r="R6" s="53" t="e">
        <f>U6/P6*1000</f>
        <v>#REF!</v>
      </c>
      <c r="S6" s="53" t="e">
        <f>V6/Q6*1000</f>
        <v>#REF!</v>
      </c>
      <c r="T6" s="53" t="e">
        <f>T8+T11</f>
        <v>#REF!</v>
      </c>
      <c r="U6" s="53" t="e">
        <f t="shared" ref="U6:V6" si="1">U8+U11</f>
        <v>#REF!</v>
      </c>
      <c r="V6" s="53" t="e">
        <f t="shared" si="1"/>
        <v>#REF!</v>
      </c>
      <c r="W6" s="49">
        <f>X6*100/B6</f>
        <v>53.517523104213609</v>
      </c>
      <c r="X6" s="27">
        <f>X14+SUM(X27:X128)</f>
        <v>78184107</v>
      </c>
      <c r="Y6" s="27">
        <f>SUM(Y14,Y27:Y128)</f>
        <v>36338136</v>
      </c>
      <c r="Z6" s="27">
        <f>SUM(Z14,Z27:Z128)</f>
        <v>41845971</v>
      </c>
      <c r="AA6" s="53" t="e">
        <f>AD6/Y6*1000</f>
        <v>#REF!</v>
      </c>
      <c r="AB6" s="53" t="e">
        <f>AE6/Z6*1000</f>
        <v>#REF!</v>
      </c>
      <c r="AC6" s="53" t="e">
        <f>AC8+AC11</f>
        <v>#REF!</v>
      </c>
      <c r="AD6" s="53" t="e">
        <f t="shared" ref="AD6:AE6" si="2">AD8+AD11</f>
        <v>#REF!</v>
      </c>
      <c r="AE6" s="53" t="e">
        <f t="shared" si="2"/>
        <v>#REF!</v>
      </c>
    </row>
    <row r="7" spans="1:31" s="35" customFormat="1" ht="75" hidden="1" customHeight="1" x14ac:dyDescent="0.25">
      <c r="A7" s="19" t="s">
        <v>135</v>
      </c>
      <c r="B7" s="10">
        <f>B6-B12-B9</f>
        <v>134678615</v>
      </c>
      <c r="C7" s="10">
        <f t="shared" ref="C7:F7" si="3">C6-C12-C9</f>
        <v>61716351.195100002</v>
      </c>
      <c r="D7" s="10">
        <f t="shared" si="3"/>
        <v>72962263.804900005</v>
      </c>
      <c r="E7" s="45">
        <f>F7*100/B7</f>
        <v>38.642373921056432</v>
      </c>
      <c r="F7" s="10">
        <f t="shared" si="3"/>
        <v>52043014</v>
      </c>
      <c r="G7" s="10">
        <f t="shared" ref="G7" si="4">G6-G12-G9</f>
        <v>24846344.195099998</v>
      </c>
      <c r="H7" s="10">
        <f t="shared" ref="H7" si="5">H6-H12-H9</f>
        <v>27196669.804900002</v>
      </c>
      <c r="I7" s="36"/>
      <c r="J7" s="36"/>
      <c r="K7" s="36"/>
      <c r="L7" s="36"/>
      <c r="M7" s="36"/>
      <c r="N7" s="45">
        <f>O7*100/B7</f>
        <v>40.29196097687818</v>
      </c>
      <c r="O7" s="10">
        <f t="shared" ref="O7" si="6">O6-O12-O9</f>
        <v>54264655</v>
      </c>
      <c r="P7" s="10">
        <f t="shared" ref="P7" si="7">P6-P12-P9</f>
        <v>25691235.195099998</v>
      </c>
      <c r="Q7" s="10">
        <f t="shared" ref="Q7" si="8">Q6-Q12-Q9</f>
        <v>28573419.804900002</v>
      </c>
      <c r="R7" s="36"/>
      <c r="S7" s="36"/>
      <c r="T7" s="36"/>
      <c r="U7" s="36"/>
      <c r="V7" s="36"/>
      <c r="W7" s="45">
        <f>X7*100/B7</f>
        <v>49.578809523694609</v>
      </c>
      <c r="X7" s="10">
        <f t="shared" ref="X7" si="9">X6-X12-X9</f>
        <v>66772054</v>
      </c>
      <c r="Y7" s="10">
        <f t="shared" ref="Y7" si="10">Y6-Y12-Y9</f>
        <v>30862919.195099998</v>
      </c>
      <c r="Z7" s="10">
        <f t="shared" ref="Z7" si="11">Z6-Z12-Z9</f>
        <v>35909134.804899998</v>
      </c>
      <c r="AA7" s="36"/>
      <c r="AB7" s="36"/>
      <c r="AC7" s="36"/>
      <c r="AD7" s="36"/>
      <c r="AE7" s="36"/>
    </row>
    <row r="8" spans="1:31" ht="30" x14ac:dyDescent="0.25">
      <c r="A8" s="57" t="s">
        <v>132</v>
      </c>
      <c r="B8" s="33">
        <f>B14+SUM(B27:B45)</f>
        <v>30657033</v>
      </c>
      <c r="C8" s="33">
        <f t="shared" ref="C8:D8" si="12">C14+SUM(C27:C45)</f>
        <v>15740328</v>
      </c>
      <c r="D8" s="33">
        <f t="shared" si="12"/>
        <v>14916705</v>
      </c>
      <c r="E8" s="6">
        <f>F8*100/B8</f>
        <v>94.990679626433518</v>
      </c>
      <c r="F8" s="33">
        <f>F14+SUM(F27:F45)</f>
        <v>29121324</v>
      </c>
      <c r="G8" s="33">
        <f t="shared" ref="G8" si="13">G14+SUM(G27:G45)</f>
        <v>14952867</v>
      </c>
      <c r="H8" s="33">
        <f>H14+SUM(H27:H45)</f>
        <v>14168457</v>
      </c>
      <c r="I8" s="31" t="e">
        <f>L8/G8*1000</f>
        <v>#REF!</v>
      </c>
      <c r="J8" s="31" t="e">
        <f>M8/H8*1000</f>
        <v>#REF!</v>
      </c>
      <c r="K8" s="31" t="e">
        <f>K9+K10</f>
        <v>#REF!</v>
      </c>
      <c r="L8" s="31" t="e">
        <f t="shared" ref="L8:M8" si="14">L9+L10</f>
        <v>#REF!</v>
      </c>
      <c r="M8" s="31" t="e">
        <f t="shared" si="14"/>
        <v>#REF!</v>
      </c>
      <c r="N8" s="6">
        <f>O8*100/B8</f>
        <v>95.706296822657293</v>
      </c>
      <c r="O8" s="33">
        <f>O14+SUM(O27:O45)</f>
        <v>29340711</v>
      </c>
      <c r="P8" s="33">
        <f t="shared" ref="P8:Q8" si="15">P14+SUM(P27:P45)</f>
        <v>15065361</v>
      </c>
      <c r="Q8" s="33">
        <f t="shared" si="15"/>
        <v>14275350</v>
      </c>
      <c r="R8" s="31" t="e">
        <f>U8/P8*1000</f>
        <v>#REF!</v>
      </c>
      <c r="S8" s="31" t="e">
        <f>V8/Q8*1000</f>
        <v>#REF!</v>
      </c>
      <c r="T8" s="31" t="e">
        <f>T9+T10</f>
        <v>#REF!</v>
      </c>
      <c r="U8" s="31" t="e">
        <f t="shared" ref="U8" si="16">U9+U10</f>
        <v>#REF!</v>
      </c>
      <c r="V8" s="31" t="e">
        <f t="shared" ref="V8" si="17">V9+V10</f>
        <v>#REF!</v>
      </c>
      <c r="W8" s="6">
        <f>X8*100/B8</f>
        <v>96.135663226118453</v>
      </c>
      <c r="X8" s="33">
        <f>X14+SUM(X27:X45)</f>
        <v>29472342</v>
      </c>
      <c r="Y8" s="33">
        <f t="shared" ref="Y8:Z8" si="18">Y14+SUM(Y27:Y45)</f>
        <v>15132857</v>
      </c>
      <c r="Z8" s="33">
        <f t="shared" si="18"/>
        <v>14339485</v>
      </c>
      <c r="AA8" s="31" t="e">
        <f>AD8/Y8*1000</f>
        <v>#REF!</v>
      </c>
      <c r="AB8" s="31" t="e">
        <f>AE8/Z8*1000</f>
        <v>#REF!</v>
      </c>
      <c r="AC8" s="31" t="e">
        <f>AC9+AC10</f>
        <v>#REF!</v>
      </c>
      <c r="AD8" s="31" t="e">
        <f t="shared" ref="AD8" si="19">AD9+AD10</f>
        <v>#REF!</v>
      </c>
      <c r="AE8" s="31" t="e">
        <f t="shared" ref="AE8" si="20">AE9+AE10</f>
        <v>#REF!</v>
      </c>
    </row>
    <row r="9" spans="1:31" ht="60" x14ac:dyDescent="0.25">
      <c r="A9" s="16" t="s">
        <v>134</v>
      </c>
      <c r="B9" s="33">
        <v>512053</v>
      </c>
      <c r="C9" s="33">
        <f>B9*51.33%</f>
        <v>262836.80489999999</v>
      </c>
      <c r="D9" s="33">
        <f>B9-C9</f>
        <v>249216.19510000001</v>
      </c>
      <c r="E9" s="6" t="s">
        <v>130</v>
      </c>
      <c r="F9" s="33">
        <v>512053</v>
      </c>
      <c r="G9" s="33">
        <f>F9*51.33%</f>
        <v>262836.80489999999</v>
      </c>
      <c r="H9" s="33">
        <f>F9-G9</f>
        <v>249216.19510000001</v>
      </c>
      <c r="I9" s="31" t="e">
        <f>#REF!</f>
        <v>#REF!</v>
      </c>
      <c r="J9" s="31" t="e">
        <f>#REF!</f>
        <v>#REF!</v>
      </c>
      <c r="K9" s="31" t="e">
        <f>L9+M9</f>
        <v>#REF!</v>
      </c>
      <c r="L9" s="31" t="e">
        <f>I9*C9/1000</f>
        <v>#REF!</v>
      </c>
      <c r="M9" s="31" t="e">
        <f>J9*D9/1000</f>
        <v>#REF!</v>
      </c>
      <c r="N9" s="6" t="s">
        <v>130</v>
      </c>
      <c r="O9" s="33">
        <v>512053</v>
      </c>
      <c r="P9" s="33">
        <f>O9*51.33%</f>
        <v>262836.80489999999</v>
      </c>
      <c r="Q9" s="33">
        <f>O9-P9</f>
        <v>249216.19510000001</v>
      </c>
      <c r="R9" s="31" t="e">
        <f>#REF!</f>
        <v>#REF!</v>
      </c>
      <c r="S9" s="31" t="e">
        <f>#REF!</f>
        <v>#REF!</v>
      </c>
      <c r="T9" s="31" t="e">
        <f>U9+V9</f>
        <v>#REF!</v>
      </c>
      <c r="U9" s="31" t="e">
        <f>R9*P9/1000</f>
        <v>#REF!</v>
      </c>
      <c r="V9" s="31" t="e">
        <f>S9*Q9/1000</f>
        <v>#REF!</v>
      </c>
      <c r="W9" s="6" t="s">
        <v>130</v>
      </c>
      <c r="X9" s="33">
        <v>512053</v>
      </c>
      <c r="Y9" s="33">
        <f>X9*51.33%</f>
        <v>262836.80489999999</v>
      </c>
      <c r="Z9" s="33">
        <f>X9-Y9</f>
        <v>249216.19510000001</v>
      </c>
      <c r="AA9" s="31" t="e">
        <f>#REF!</f>
        <v>#REF!</v>
      </c>
      <c r="AB9" s="31" t="e">
        <f>#REF!</f>
        <v>#REF!</v>
      </c>
      <c r="AC9" s="31" t="e">
        <f>AD9+AE9</f>
        <v>#REF!</v>
      </c>
      <c r="AD9" s="31" t="e">
        <f>AA9*Y9/1000</f>
        <v>#REF!</v>
      </c>
      <c r="AE9" s="31" t="e">
        <f>AB9*Z9/1000</f>
        <v>#REF!</v>
      </c>
    </row>
    <row r="10" spans="1:31" s="24" customFormat="1" ht="30" x14ac:dyDescent="0.25">
      <c r="A10" s="25" t="s">
        <v>133</v>
      </c>
      <c r="B10" s="7">
        <f>B8-B9</f>
        <v>30144980</v>
      </c>
      <c r="C10" s="7">
        <f t="shared" ref="C10:D10" si="21">C8-C9</f>
        <v>15477491.1951</v>
      </c>
      <c r="D10" s="7">
        <f t="shared" si="21"/>
        <v>14667488.8049</v>
      </c>
      <c r="E10" s="48">
        <f>F10*100/B10</f>
        <v>94.905589587387354</v>
      </c>
      <c r="F10" s="7">
        <f>F8-F9</f>
        <v>28609271</v>
      </c>
      <c r="G10" s="7">
        <f t="shared" ref="G10" si="22">G8-G9</f>
        <v>14690030.1951</v>
      </c>
      <c r="H10" s="7">
        <f>H8-H9</f>
        <v>13919240.8049</v>
      </c>
      <c r="I10" s="21" t="e">
        <f>L10/G10*1000</f>
        <v>#REF!</v>
      </c>
      <c r="J10" s="21" t="e">
        <f>M10/H10*1000</f>
        <v>#REF!</v>
      </c>
      <c r="K10" s="21" t="e">
        <f>K14+SUM(K27:K45)</f>
        <v>#REF!</v>
      </c>
      <c r="L10" s="21" t="e">
        <f>L14+SUM(L27:L45)</f>
        <v>#REF!</v>
      </c>
      <c r="M10" s="21" t="e">
        <f>M14+SUM(M27:M45)</f>
        <v>#REF!</v>
      </c>
      <c r="N10" s="48">
        <f>O10*100/B10</f>
        <v>95.633362503474871</v>
      </c>
      <c r="O10" s="7">
        <f>O8-O9</f>
        <v>28828658</v>
      </c>
      <c r="P10" s="7">
        <f t="shared" ref="P10" si="23">P8-P9</f>
        <v>14802524.1951</v>
      </c>
      <c r="Q10" s="7">
        <f t="shared" ref="Q10" si="24">Q8-Q9</f>
        <v>14026133.8049</v>
      </c>
      <c r="R10" s="21" t="e">
        <f>U10/P10*1000</f>
        <v>#REF!</v>
      </c>
      <c r="S10" s="21" t="e">
        <f>V10/Q10*1000</f>
        <v>#REF!</v>
      </c>
      <c r="T10" s="21" t="e">
        <f>T14+SUM(T27:T45)</f>
        <v>#REF!</v>
      </c>
      <c r="U10" s="21" t="e">
        <f>U14+SUM(U27:U45)</f>
        <v>#REF!</v>
      </c>
      <c r="V10" s="21" t="e">
        <f>V14+SUM(V27:V45)</f>
        <v>#REF!</v>
      </c>
      <c r="W10" s="48">
        <f>X10*100/B10</f>
        <v>96.07002227236508</v>
      </c>
      <c r="X10" s="7">
        <f>X8-X9</f>
        <v>28960289</v>
      </c>
      <c r="Y10" s="7">
        <f t="shared" ref="Y10" si="25">Y8-Y9</f>
        <v>14870020.1951</v>
      </c>
      <c r="Z10" s="7">
        <f t="shared" ref="Z10" si="26">Z8-Z9</f>
        <v>14090268.8049</v>
      </c>
      <c r="AA10" s="21" t="e">
        <f>AD10/Y10*1000</f>
        <v>#REF!</v>
      </c>
      <c r="AB10" s="21" t="e">
        <f>AE10/Z10*1000</f>
        <v>#REF!</v>
      </c>
      <c r="AC10" s="21" t="e">
        <f>AC14+SUM(AC27:AC45)</f>
        <v>#REF!</v>
      </c>
      <c r="AD10" s="21" t="e">
        <f>AD14+SUM(AD27:AD45)</f>
        <v>#REF!</v>
      </c>
      <c r="AE10" s="21" t="e">
        <f>AE14+SUM(AE27:AE45)</f>
        <v>#REF!</v>
      </c>
    </row>
    <row r="11" spans="1:31" ht="30" x14ac:dyDescent="0.25">
      <c r="A11" s="57" t="s">
        <v>131</v>
      </c>
      <c r="B11" s="33">
        <f>B6-B8</f>
        <v>115433635</v>
      </c>
      <c r="C11" s="33">
        <f>C6-C8</f>
        <v>51451240</v>
      </c>
      <c r="D11" s="33">
        <f>D6-D8</f>
        <v>63982395</v>
      </c>
      <c r="E11" s="6">
        <f>F11*100/B11</f>
        <v>29.743274566377469</v>
      </c>
      <c r="F11" s="33">
        <f>SUM(F46:F128)</f>
        <v>34333743</v>
      </c>
      <c r="G11" s="33">
        <f>SUM(G46:G128)</f>
        <v>15368694</v>
      </c>
      <c r="H11" s="33">
        <f t="shared" ref="H11" si="27">SUM(H46:H128)</f>
        <v>18965049</v>
      </c>
      <c r="I11" s="31" t="e">
        <f>L11/G11*1000</f>
        <v>#REF!</v>
      </c>
      <c r="J11" s="31" t="e">
        <f>M11/H11*1000</f>
        <v>#REF!</v>
      </c>
      <c r="K11" s="31" t="e">
        <f>SUM(K46:K128)</f>
        <v>#REF!</v>
      </c>
      <c r="L11" s="31" t="e">
        <f>SUM(L46:L128)</f>
        <v>#REF!</v>
      </c>
      <c r="M11" s="31" t="e">
        <f t="shared" ref="M11" si="28">SUM(M46:M128)</f>
        <v>#REF!</v>
      </c>
      <c r="N11" s="6">
        <f>O11*100/B11</f>
        <v>31.477824465979953</v>
      </c>
      <c r="O11" s="33">
        <f>SUM(O46:O128)</f>
        <v>36335997</v>
      </c>
      <c r="P11" s="33">
        <f t="shared" ref="P11:Q11" si="29">SUM(P46:P128)</f>
        <v>16101091</v>
      </c>
      <c r="Q11" s="33">
        <f t="shared" si="29"/>
        <v>20234906</v>
      </c>
      <c r="R11" s="31" t="e">
        <f>U11/P11*1000</f>
        <v>#REF!</v>
      </c>
      <c r="S11" s="31" t="e">
        <f>V11/Q11*1000</f>
        <v>#REF!</v>
      </c>
      <c r="T11" s="31" t="e">
        <f>SUM(T46:T128)</f>
        <v>#REF!</v>
      </c>
      <c r="U11" s="31" t="e">
        <f>SUM(U46:U128)</f>
        <v>#REF!</v>
      </c>
      <c r="V11" s="31" t="e">
        <f t="shared" ref="V11" si="30">SUM(V46:V128)</f>
        <v>#REF!</v>
      </c>
      <c r="W11" s="6">
        <f>X11*100/B11</f>
        <v>42.198935344971161</v>
      </c>
      <c r="X11" s="33">
        <f>SUM(X46:X128)</f>
        <v>48711765</v>
      </c>
      <c r="Y11" s="33">
        <f t="shared" ref="Y11:Z11" si="31">SUM(Y46:Y128)</f>
        <v>21205279</v>
      </c>
      <c r="Z11" s="33">
        <f t="shared" si="31"/>
        <v>27506486</v>
      </c>
      <c r="AA11" s="31" t="e">
        <f>AD11/Y11*1000</f>
        <v>#REF!</v>
      </c>
      <c r="AB11" s="31" t="e">
        <f>AE11/Z11*1000</f>
        <v>#REF!</v>
      </c>
      <c r="AC11" s="31" t="e">
        <f>SUM(AC46:AC128)</f>
        <v>#REF!</v>
      </c>
      <c r="AD11" s="31" t="e">
        <f t="shared" ref="AD11" si="32">SUM(AD46:AD128)</f>
        <v>#REF!</v>
      </c>
      <c r="AE11" s="31" t="e">
        <f>SUM(AE46:AE128)</f>
        <v>#REF!</v>
      </c>
    </row>
    <row r="12" spans="1:31" s="23" customFormat="1" ht="30" x14ac:dyDescent="0.25">
      <c r="A12" s="30" t="s">
        <v>129</v>
      </c>
      <c r="B12" s="55">
        <v>10900000</v>
      </c>
      <c r="C12" s="55">
        <f>B12*47.82%</f>
        <v>5212380</v>
      </c>
      <c r="D12" s="55">
        <f>B12-C12</f>
        <v>5687620</v>
      </c>
      <c r="E12" s="34" t="s">
        <v>130</v>
      </c>
      <c r="F12" s="55">
        <v>10900000</v>
      </c>
      <c r="G12" s="55">
        <v>5212380</v>
      </c>
      <c r="H12" s="55">
        <v>5687620</v>
      </c>
      <c r="I12" s="12" t="s">
        <v>130</v>
      </c>
      <c r="J12" s="12" t="s">
        <v>130</v>
      </c>
      <c r="K12" s="12" t="s">
        <v>130</v>
      </c>
      <c r="L12" s="12" t="s">
        <v>130</v>
      </c>
      <c r="M12" s="12" t="s">
        <v>130</v>
      </c>
      <c r="N12" s="34" t="s">
        <v>130</v>
      </c>
      <c r="O12" s="55">
        <v>10900000</v>
      </c>
      <c r="P12" s="55">
        <v>5212380</v>
      </c>
      <c r="Q12" s="55">
        <v>5687620</v>
      </c>
      <c r="R12" s="12" t="s">
        <v>130</v>
      </c>
      <c r="S12" s="12" t="s">
        <v>130</v>
      </c>
      <c r="T12" s="12" t="s">
        <v>130</v>
      </c>
      <c r="U12" s="12" t="s">
        <v>130</v>
      </c>
      <c r="V12" s="12" t="s">
        <v>130</v>
      </c>
      <c r="W12" s="34" t="s">
        <v>130</v>
      </c>
      <c r="X12" s="55">
        <v>10900000</v>
      </c>
      <c r="Y12" s="55">
        <v>5212380</v>
      </c>
      <c r="Z12" s="55">
        <v>5687620</v>
      </c>
      <c r="AA12" s="12" t="s">
        <v>130</v>
      </c>
      <c r="AB12" s="12" t="s">
        <v>130</v>
      </c>
      <c r="AC12" s="12" t="s">
        <v>130</v>
      </c>
      <c r="AD12" s="12" t="s">
        <v>130</v>
      </c>
      <c r="AE12" s="12" t="s">
        <v>130</v>
      </c>
    </row>
    <row r="13" spans="1:31" s="24" customFormat="1" ht="45" x14ac:dyDescent="0.25">
      <c r="A13" s="25" t="s">
        <v>141</v>
      </c>
      <c r="B13" s="7">
        <f>B11-B12</f>
        <v>104533635</v>
      </c>
      <c r="C13" s="7">
        <f t="shared" ref="C13:D13" si="33">C11-C12</f>
        <v>46238860</v>
      </c>
      <c r="D13" s="7">
        <f t="shared" si="33"/>
        <v>58294775</v>
      </c>
      <c r="E13" s="48">
        <f>F13*100/B13</f>
        <v>22.41741904411915</v>
      </c>
      <c r="F13" s="7">
        <f>F11-F12</f>
        <v>23433743</v>
      </c>
      <c r="G13" s="7">
        <f t="shared" ref="G13:H13" si="34">G11-G12</f>
        <v>10156314</v>
      </c>
      <c r="H13" s="7">
        <f t="shared" si="34"/>
        <v>13277429</v>
      </c>
      <c r="I13" s="21" t="s">
        <v>130</v>
      </c>
      <c r="J13" s="21" t="s">
        <v>130</v>
      </c>
      <c r="K13" s="21" t="s">
        <v>130</v>
      </c>
      <c r="L13" s="21" t="s">
        <v>130</v>
      </c>
      <c r="M13" s="21" t="s">
        <v>130</v>
      </c>
      <c r="N13" s="48">
        <f>O13*100/B13</f>
        <v>24.332835072653889</v>
      </c>
      <c r="O13" s="7">
        <f>O11-O12</f>
        <v>25435997</v>
      </c>
      <c r="P13" s="7">
        <f t="shared" ref="P13" si="35">P11-P12</f>
        <v>10888711</v>
      </c>
      <c r="Q13" s="7">
        <f t="shared" ref="Q13" si="36">Q11-Q12</f>
        <v>14547286</v>
      </c>
      <c r="R13" s="21" t="s">
        <v>130</v>
      </c>
      <c r="S13" s="21" t="s">
        <v>130</v>
      </c>
      <c r="T13" s="21" t="s">
        <v>130</v>
      </c>
      <c r="U13" s="21" t="s">
        <v>130</v>
      </c>
      <c r="V13" s="21" t="s">
        <v>130</v>
      </c>
      <c r="W13" s="48">
        <f>X13*100/B13</f>
        <v>36.171864682597139</v>
      </c>
      <c r="X13" s="7">
        <f>X11-X12</f>
        <v>37811765</v>
      </c>
      <c r="Y13" s="7">
        <f t="shared" ref="Y13" si="37">Y11-Y12</f>
        <v>15992899</v>
      </c>
      <c r="Z13" s="7">
        <f t="shared" ref="Z13" si="38">Z11-Z12</f>
        <v>21818866</v>
      </c>
      <c r="AA13" s="21" t="s">
        <v>130</v>
      </c>
      <c r="AB13" s="21" t="s">
        <v>130</v>
      </c>
      <c r="AC13" s="21" t="s">
        <v>130</v>
      </c>
      <c r="AD13" s="21" t="s">
        <v>130</v>
      </c>
      <c r="AE13" s="21" t="s">
        <v>130</v>
      </c>
    </row>
    <row r="14" spans="1:31" s="8" customFormat="1" ht="14.25" x14ac:dyDescent="0.25">
      <c r="A14" s="18" t="s">
        <v>128</v>
      </c>
      <c r="B14" s="9">
        <f>SUM(B15:B26)</f>
        <v>1457985</v>
      </c>
      <c r="C14" s="9">
        <f>SUM(C15:C26)</f>
        <v>752488</v>
      </c>
      <c r="D14" s="9">
        <f>SUM(D15:D26)</f>
        <v>705497</v>
      </c>
      <c r="E14" s="44">
        <v>100</v>
      </c>
      <c r="F14" s="9">
        <f>SUM(F15:F26)</f>
        <v>1457985</v>
      </c>
      <c r="G14" s="38">
        <f>ROUND(C14*E14/100,0)</f>
        <v>752488</v>
      </c>
      <c r="H14" s="38">
        <f>ROUND(D14*E14/100,0)</f>
        <v>705497</v>
      </c>
      <c r="I14" s="51" t="e">
        <f>#REF!</f>
        <v>#REF!</v>
      </c>
      <c r="J14" s="51" t="e">
        <f>#REF!</f>
        <v>#REF!</v>
      </c>
      <c r="K14" s="51" t="e">
        <f>L14+M14</f>
        <v>#REF!</v>
      </c>
      <c r="L14" s="17" t="e">
        <f>I14*G14/1000</f>
        <v>#REF!</v>
      </c>
      <c r="M14" s="17" t="e">
        <f>J14*H14/1000</f>
        <v>#REF!</v>
      </c>
      <c r="N14" s="44">
        <v>100</v>
      </c>
      <c r="O14" s="9">
        <f>SUM(O15:O26)</f>
        <v>1457985</v>
      </c>
      <c r="P14" s="38">
        <f t="shared" ref="P14:P45" si="39">ROUND(C14*N14/100,0)</f>
        <v>752488</v>
      </c>
      <c r="Q14" s="38">
        <f t="shared" ref="Q14:Q45" si="40">ROUND(D14*N14/100,0)</f>
        <v>705497</v>
      </c>
      <c r="R14" s="51" t="e">
        <f>#REF!</f>
        <v>#REF!</v>
      </c>
      <c r="S14" s="51" t="e">
        <f>#REF!</f>
        <v>#REF!</v>
      </c>
      <c r="T14" s="51" t="e">
        <f>U14+V14</f>
        <v>#REF!</v>
      </c>
      <c r="U14" s="17" t="e">
        <f>R14*P14/1000</f>
        <v>#REF!</v>
      </c>
      <c r="V14" s="17" t="e">
        <f>S14*Q14/1000</f>
        <v>#REF!</v>
      </c>
      <c r="W14" s="44">
        <v>100</v>
      </c>
      <c r="X14" s="9">
        <f>SUM(X15:X26)</f>
        <v>1457985</v>
      </c>
      <c r="Y14" s="38">
        <f t="shared" ref="Y14:Y45" si="41">ROUND(C14*W14/100,0)</f>
        <v>752488</v>
      </c>
      <c r="Z14" s="38">
        <f t="shared" ref="Z14:Z45" si="42">ROUND(D14*W14/100,0)</f>
        <v>705497</v>
      </c>
      <c r="AA14" s="51" t="e">
        <f>#REF!</f>
        <v>#REF!</v>
      </c>
      <c r="AB14" s="51" t="e">
        <f>#REF!</f>
        <v>#REF!</v>
      </c>
      <c r="AC14" s="51" t="e">
        <f>AD14+AE14</f>
        <v>#REF!</v>
      </c>
      <c r="AD14" s="17" t="e">
        <f>AA14*Y14/1000</f>
        <v>#REF!</v>
      </c>
      <c r="AE14" s="17" t="e">
        <f>AB14*Z14/1000</f>
        <v>#REF!</v>
      </c>
    </row>
    <row r="15" spans="1:31" s="37" customFormat="1" x14ac:dyDescent="0.25">
      <c r="A15" s="40" t="s">
        <v>7</v>
      </c>
      <c r="B15" s="52">
        <f>C15+D15</f>
        <v>47739</v>
      </c>
      <c r="C15" s="20">
        <v>24651</v>
      </c>
      <c r="D15" s="20">
        <v>23088</v>
      </c>
      <c r="E15" s="43">
        <v>100</v>
      </c>
      <c r="F15" s="52">
        <f>G15+H15</f>
        <v>47739</v>
      </c>
      <c r="G15" s="46">
        <f t="shared" ref="G15:G78" si="43">ROUND(C15*E15/100,0)</f>
        <v>24651</v>
      </c>
      <c r="H15" s="46">
        <f t="shared" ref="H15:H78" si="44">ROUND(D15*E15/100,0)</f>
        <v>23088</v>
      </c>
      <c r="I15" s="39" t="e">
        <f>#REF!</f>
        <v>#REF!</v>
      </c>
      <c r="J15" s="39" t="e">
        <f>#REF!</f>
        <v>#REF!</v>
      </c>
      <c r="K15" s="39" t="e">
        <f t="shared" ref="K15:K77" si="45">L15+M15</f>
        <v>#REF!</v>
      </c>
      <c r="L15" s="39" t="e">
        <f>I15*G15/1000</f>
        <v>#REF!</v>
      </c>
      <c r="M15" s="39" t="e">
        <f>J15*H15/1000</f>
        <v>#REF!</v>
      </c>
      <c r="N15" s="43">
        <v>100</v>
      </c>
      <c r="O15" s="52">
        <f>P15+Q15</f>
        <v>47739</v>
      </c>
      <c r="P15" s="46">
        <f t="shared" si="39"/>
        <v>24651</v>
      </c>
      <c r="Q15" s="46">
        <f t="shared" si="40"/>
        <v>23088</v>
      </c>
      <c r="R15" s="39" t="e">
        <f>#REF!</f>
        <v>#REF!</v>
      </c>
      <c r="S15" s="39" t="e">
        <f>#REF!</f>
        <v>#REF!</v>
      </c>
      <c r="T15" s="39" t="e">
        <f t="shared" ref="T15:T77" si="46">U15+V15</f>
        <v>#REF!</v>
      </c>
      <c r="U15" s="39" t="e">
        <f>R15*P15/1000</f>
        <v>#REF!</v>
      </c>
      <c r="V15" s="39" t="e">
        <f t="shared" ref="V15:V78" si="47">S15*Q15/1000</f>
        <v>#REF!</v>
      </c>
      <c r="W15" s="43">
        <v>100</v>
      </c>
      <c r="X15" s="52">
        <f>Y15+Z15</f>
        <v>47739</v>
      </c>
      <c r="Y15" s="46">
        <f t="shared" si="41"/>
        <v>24651</v>
      </c>
      <c r="Z15" s="46">
        <f t="shared" si="42"/>
        <v>23088</v>
      </c>
      <c r="AA15" s="39" t="e">
        <f>#REF!</f>
        <v>#REF!</v>
      </c>
      <c r="AB15" s="39" t="e">
        <f>#REF!</f>
        <v>#REF!</v>
      </c>
      <c r="AC15" s="39" t="e">
        <f t="shared" ref="AC15:AC77" si="48">AD15+AE15</f>
        <v>#REF!</v>
      </c>
      <c r="AD15" s="39" t="e">
        <f t="shared" ref="AD15:AD78" si="49">AA15*Y15/1000</f>
        <v>#REF!</v>
      </c>
      <c r="AE15" s="39" t="e">
        <f t="shared" ref="AE15:AE78" si="50">AB15*Z15/1000</f>
        <v>#REF!</v>
      </c>
    </row>
    <row r="16" spans="1:31" s="37" customFormat="1" x14ac:dyDescent="0.25">
      <c r="A16" s="40" t="s">
        <v>8</v>
      </c>
      <c r="B16" s="52">
        <f t="shared" ref="B16:B79" si="51">C16+D16</f>
        <v>107809</v>
      </c>
      <c r="C16" s="20">
        <v>55623</v>
      </c>
      <c r="D16" s="20">
        <v>52186</v>
      </c>
      <c r="E16" s="43">
        <v>100</v>
      </c>
      <c r="F16" s="52">
        <f t="shared" ref="F16:F79" si="52">G16+H16</f>
        <v>107809</v>
      </c>
      <c r="G16" s="46">
        <f t="shared" si="43"/>
        <v>55623</v>
      </c>
      <c r="H16" s="46">
        <f t="shared" si="44"/>
        <v>52186</v>
      </c>
      <c r="I16" s="39" t="e">
        <f>#REF!</f>
        <v>#REF!</v>
      </c>
      <c r="J16" s="39" t="e">
        <f>#REF!</f>
        <v>#REF!</v>
      </c>
      <c r="K16" s="39" t="e">
        <f t="shared" si="45"/>
        <v>#REF!</v>
      </c>
      <c r="L16" s="39" t="e">
        <f t="shared" ref="L16:L79" si="53">I16*G16/1000</f>
        <v>#REF!</v>
      </c>
      <c r="M16" s="39" t="e">
        <f t="shared" ref="M16:M79" si="54">J16*H16/1000</f>
        <v>#REF!</v>
      </c>
      <c r="N16" s="43">
        <v>100</v>
      </c>
      <c r="O16" s="52">
        <f t="shared" ref="O16:O79" si="55">P16+Q16</f>
        <v>107809</v>
      </c>
      <c r="P16" s="46">
        <f t="shared" si="39"/>
        <v>55623</v>
      </c>
      <c r="Q16" s="46">
        <f t="shared" si="40"/>
        <v>52186</v>
      </c>
      <c r="R16" s="39" t="e">
        <f>#REF!</f>
        <v>#REF!</v>
      </c>
      <c r="S16" s="39" t="e">
        <f>#REF!</f>
        <v>#REF!</v>
      </c>
      <c r="T16" s="39" t="e">
        <f t="shared" si="46"/>
        <v>#REF!</v>
      </c>
      <c r="U16" s="39" t="e">
        <f t="shared" ref="U16:U78" si="56">R16*P16/1000</f>
        <v>#REF!</v>
      </c>
      <c r="V16" s="39" t="e">
        <f>S16*Q16/1000</f>
        <v>#REF!</v>
      </c>
      <c r="W16" s="43">
        <v>100</v>
      </c>
      <c r="X16" s="52">
        <f t="shared" ref="X16:X79" si="57">Y16+Z16</f>
        <v>107809</v>
      </c>
      <c r="Y16" s="46">
        <f t="shared" si="41"/>
        <v>55623</v>
      </c>
      <c r="Z16" s="46">
        <f t="shared" si="42"/>
        <v>52186</v>
      </c>
      <c r="AA16" s="39" t="e">
        <f>#REF!</f>
        <v>#REF!</v>
      </c>
      <c r="AB16" s="39" t="e">
        <f>#REF!</f>
        <v>#REF!</v>
      </c>
      <c r="AC16" s="39" t="e">
        <f t="shared" si="48"/>
        <v>#REF!</v>
      </c>
      <c r="AD16" s="39" t="e">
        <f t="shared" si="49"/>
        <v>#REF!</v>
      </c>
      <c r="AE16" s="39" t="e">
        <f t="shared" si="50"/>
        <v>#REF!</v>
      </c>
    </row>
    <row r="17" spans="1:31" s="37" customFormat="1" x14ac:dyDescent="0.25">
      <c r="A17" s="40" t="s">
        <v>9</v>
      </c>
      <c r="B17" s="52">
        <f t="shared" si="51"/>
        <v>127517</v>
      </c>
      <c r="C17" s="20">
        <v>66004</v>
      </c>
      <c r="D17" s="20">
        <v>61513</v>
      </c>
      <c r="E17" s="43">
        <v>100</v>
      </c>
      <c r="F17" s="52">
        <f t="shared" si="52"/>
        <v>127517</v>
      </c>
      <c r="G17" s="46">
        <f t="shared" si="43"/>
        <v>66004</v>
      </c>
      <c r="H17" s="46">
        <f t="shared" si="44"/>
        <v>61513</v>
      </c>
      <c r="I17" s="39" t="e">
        <f>#REF!</f>
        <v>#REF!</v>
      </c>
      <c r="J17" s="39" t="e">
        <f>#REF!</f>
        <v>#REF!</v>
      </c>
      <c r="K17" s="39" t="e">
        <f t="shared" si="45"/>
        <v>#REF!</v>
      </c>
      <c r="L17" s="39" t="e">
        <f t="shared" si="53"/>
        <v>#REF!</v>
      </c>
      <c r="M17" s="39" t="e">
        <f t="shared" si="54"/>
        <v>#REF!</v>
      </c>
      <c r="N17" s="43">
        <v>100</v>
      </c>
      <c r="O17" s="52">
        <f t="shared" si="55"/>
        <v>127517</v>
      </c>
      <c r="P17" s="46">
        <f t="shared" si="39"/>
        <v>66004</v>
      </c>
      <c r="Q17" s="46">
        <f t="shared" si="40"/>
        <v>61513</v>
      </c>
      <c r="R17" s="39" t="e">
        <f>#REF!</f>
        <v>#REF!</v>
      </c>
      <c r="S17" s="39" t="e">
        <f>#REF!</f>
        <v>#REF!</v>
      </c>
      <c r="T17" s="39" t="e">
        <f t="shared" si="46"/>
        <v>#REF!</v>
      </c>
      <c r="U17" s="39" t="e">
        <f t="shared" si="56"/>
        <v>#REF!</v>
      </c>
      <c r="V17" s="39" t="e">
        <f t="shared" si="47"/>
        <v>#REF!</v>
      </c>
      <c r="W17" s="43">
        <v>100</v>
      </c>
      <c r="X17" s="52">
        <f t="shared" si="57"/>
        <v>127517</v>
      </c>
      <c r="Y17" s="46">
        <f t="shared" si="41"/>
        <v>66004</v>
      </c>
      <c r="Z17" s="46">
        <f t="shared" si="42"/>
        <v>61513</v>
      </c>
      <c r="AA17" s="39" t="e">
        <f>#REF!</f>
        <v>#REF!</v>
      </c>
      <c r="AB17" s="39" t="e">
        <f>#REF!</f>
        <v>#REF!</v>
      </c>
      <c r="AC17" s="39" t="e">
        <f t="shared" si="48"/>
        <v>#REF!</v>
      </c>
      <c r="AD17" s="39" t="e">
        <f t="shared" si="49"/>
        <v>#REF!</v>
      </c>
      <c r="AE17" s="39" t="e">
        <f t="shared" si="50"/>
        <v>#REF!</v>
      </c>
    </row>
    <row r="18" spans="1:31" s="37" customFormat="1" x14ac:dyDescent="0.25">
      <c r="A18" s="40" t="s">
        <v>10</v>
      </c>
      <c r="B18" s="52">
        <f t="shared" si="51"/>
        <v>130627</v>
      </c>
      <c r="C18" s="20">
        <v>67246</v>
      </c>
      <c r="D18" s="20">
        <v>63381</v>
      </c>
      <c r="E18" s="43">
        <v>100</v>
      </c>
      <c r="F18" s="52">
        <f t="shared" si="52"/>
        <v>130627</v>
      </c>
      <c r="G18" s="46">
        <f t="shared" si="43"/>
        <v>67246</v>
      </c>
      <c r="H18" s="46">
        <f t="shared" si="44"/>
        <v>63381</v>
      </c>
      <c r="I18" s="39" t="e">
        <f>#REF!</f>
        <v>#REF!</v>
      </c>
      <c r="J18" s="39" t="e">
        <f>#REF!</f>
        <v>#REF!</v>
      </c>
      <c r="K18" s="39" t="e">
        <f t="shared" si="45"/>
        <v>#REF!</v>
      </c>
      <c r="L18" s="39" t="e">
        <f t="shared" si="53"/>
        <v>#REF!</v>
      </c>
      <c r="M18" s="39" t="e">
        <f t="shared" si="54"/>
        <v>#REF!</v>
      </c>
      <c r="N18" s="43">
        <v>100</v>
      </c>
      <c r="O18" s="52">
        <f t="shared" si="55"/>
        <v>130627</v>
      </c>
      <c r="P18" s="46">
        <f t="shared" si="39"/>
        <v>67246</v>
      </c>
      <c r="Q18" s="46">
        <f t="shared" si="40"/>
        <v>63381</v>
      </c>
      <c r="R18" s="39" t="e">
        <f>#REF!</f>
        <v>#REF!</v>
      </c>
      <c r="S18" s="39" t="e">
        <f>#REF!</f>
        <v>#REF!</v>
      </c>
      <c r="T18" s="39" t="e">
        <f t="shared" si="46"/>
        <v>#REF!</v>
      </c>
      <c r="U18" s="39" t="e">
        <f t="shared" si="56"/>
        <v>#REF!</v>
      </c>
      <c r="V18" s="39" t="e">
        <f t="shared" si="47"/>
        <v>#REF!</v>
      </c>
      <c r="W18" s="43">
        <v>100</v>
      </c>
      <c r="X18" s="52">
        <f t="shared" si="57"/>
        <v>130627</v>
      </c>
      <c r="Y18" s="46">
        <f t="shared" si="41"/>
        <v>67246</v>
      </c>
      <c r="Z18" s="46">
        <f t="shared" si="42"/>
        <v>63381</v>
      </c>
      <c r="AA18" s="39" t="e">
        <f>#REF!</f>
        <v>#REF!</v>
      </c>
      <c r="AB18" s="39" t="e">
        <f>#REF!</f>
        <v>#REF!</v>
      </c>
      <c r="AC18" s="39" t="e">
        <f t="shared" si="48"/>
        <v>#REF!</v>
      </c>
      <c r="AD18" s="39" t="e">
        <f t="shared" si="49"/>
        <v>#REF!</v>
      </c>
      <c r="AE18" s="39" t="e">
        <f t="shared" si="50"/>
        <v>#REF!</v>
      </c>
    </row>
    <row r="19" spans="1:31" s="37" customFormat="1" x14ac:dyDescent="0.25">
      <c r="A19" s="40" t="s">
        <v>11</v>
      </c>
      <c r="B19" s="52">
        <f t="shared" si="51"/>
        <v>140539</v>
      </c>
      <c r="C19" s="20">
        <v>72085</v>
      </c>
      <c r="D19" s="20">
        <v>68454</v>
      </c>
      <c r="E19" s="43">
        <v>100</v>
      </c>
      <c r="F19" s="52">
        <f t="shared" si="52"/>
        <v>140539</v>
      </c>
      <c r="G19" s="46">
        <f t="shared" si="43"/>
        <v>72085</v>
      </c>
      <c r="H19" s="46">
        <f t="shared" si="44"/>
        <v>68454</v>
      </c>
      <c r="I19" s="39" t="e">
        <f>#REF!</f>
        <v>#REF!</v>
      </c>
      <c r="J19" s="39" t="e">
        <f>#REF!</f>
        <v>#REF!</v>
      </c>
      <c r="K19" s="39" t="e">
        <f t="shared" si="45"/>
        <v>#REF!</v>
      </c>
      <c r="L19" s="39" t="e">
        <f t="shared" si="53"/>
        <v>#REF!</v>
      </c>
      <c r="M19" s="39" t="e">
        <f t="shared" si="54"/>
        <v>#REF!</v>
      </c>
      <c r="N19" s="43">
        <v>100</v>
      </c>
      <c r="O19" s="52">
        <f t="shared" si="55"/>
        <v>140539</v>
      </c>
      <c r="P19" s="46">
        <f t="shared" si="39"/>
        <v>72085</v>
      </c>
      <c r="Q19" s="46">
        <f t="shared" si="40"/>
        <v>68454</v>
      </c>
      <c r="R19" s="39" t="e">
        <f>#REF!</f>
        <v>#REF!</v>
      </c>
      <c r="S19" s="39" t="e">
        <f>#REF!</f>
        <v>#REF!</v>
      </c>
      <c r="T19" s="39" t="e">
        <f t="shared" si="46"/>
        <v>#REF!</v>
      </c>
      <c r="U19" s="39" t="e">
        <f t="shared" si="56"/>
        <v>#REF!</v>
      </c>
      <c r="V19" s="39" t="e">
        <f t="shared" si="47"/>
        <v>#REF!</v>
      </c>
      <c r="W19" s="43">
        <v>100</v>
      </c>
      <c r="X19" s="52">
        <f t="shared" si="57"/>
        <v>140539</v>
      </c>
      <c r="Y19" s="46">
        <f t="shared" si="41"/>
        <v>72085</v>
      </c>
      <c r="Z19" s="46">
        <f t="shared" si="42"/>
        <v>68454</v>
      </c>
      <c r="AA19" s="39" t="e">
        <f>#REF!</f>
        <v>#REF!</v>
      </c>
      <c r="AB19" s="39" t="e">
        <f>#REF!</f>
        <v>#REF!</v>
      </c>
      <c r="AC19" s="39" t="e">
        <f t="shared" si="48"/>
        <v>#REF!</v>
      </c>
      <c r="AD19" s="39" t="e">
        <f t="shared" si="49"/>
        <v>#REF!</v>
      </c>
      <c r="AE19" s="39" t="e">
        <f t="shared" si="50"/>
        <v>#REF!</v>
      </c>
    </row>
    <row r="20" spans="1:31" s="37" customFormat="1" x14ac:dyDescent="0.25">
      <c r="A20" s="40" t="s">
        <v>12</v>
      </c>
      <c r="B20" s="52">
        <f t="shared" si="51"/>
        <v>141327</v>
      </c>
      <c r="C20" s="20">
        <v>72881</v>
      </c>
      <c r="D20" s="20">
        <v>68446</v>
      </c>
      <c r="E20" s="43">
        <v>100</v>
      </c>
      <c r="F20" s="52">
        <f t="shared" si="52"/>
        <v>141327</v>
      </c>
      <c r="G20" s="46">
        <f t="shared" si="43"/>
        <v>72881</v>
      </c>
      <c r="H20" s="46">
        <f t="shared" si="44"/>
        <v>68446</v>
      </c>
      <c r="I20" s="39" t="e">
        <f>#REF!</f>
        <v>#REF!</v>
      </c>
      <c r="J20" s="39" t="e">
        <f>#REF!</f>
        <v>#REF!</v>
      </c>
      <c r="K20" s="39" t="e">
        <f t="shared" si="45"/>
        <v>#REF!</v>
      </c>
      <c r="L20" s="39" t="e">
        <f t="shared" si="53"/>
        <v>#REF!</v>
      </c>
      <c r="M20" s="39" t="e">
        <f t="shared" si="54"/>
        <v>#REF!</v>
      </c>
      <c r="N20" s="43">
        <v>100</v>
      </c>
      <c r="O20" s="52">
        <f t="shared" si="55"/>
        <v>141327</v>
      </c>
      <c r="P20" s="46">
        <f t="shared" si="39"/>
        <v>72881</v>
      </c>
      <c r="Q20" s="46">
        <f t="shared" si="40"/>
        <v>68446</v>
      </c>
      <c r="R20" s="39" t="e">
        <f>#REF!</f>
        <v>#REF!</v>
      </c>
      <c r="S20" s="39" t="e">
        <f>#REF!</f>
        <v>#REF!</v>
      </c>
      <c r="T20" s="39" t="e">
        <f t="shared" si="46"/>
        <v>#REF!</v>
      </c>
      <c r="U20" s="39" t="e">
        <f t="shared" si="56"/>
        <v>#REF!</v>
      </c>
      <c r="V20" s="39" t="e">
        <f t="shared" si="47"/>
        <v>#REF!</v>
      </c>
      <c r="W20" s="43">
        <v>100</v>
      </c>
      <c r="X20" s="52">
        <f t="shared" si="57"/>
        <v>141327</v>
      </c>
      <c r="Y20" s="46">
        <f t="shared" si="41"/>
        <v>72881</v>
      </c>
      <c r="Z20" s="46">
        <f t="shared" si="42"/>
        <v>68446</v>
      </c>
      <c r="AA20" s="39" t="e">
        <f>#REF!</f>
        <v>#REF!</v>
      </c>
      <c r="AB20" s="39" t="e">
        <f>#REF!</f>
        <v>#REF!</v>
      </c>
      <c r="AC20" s="39" t="e">
        <f t="shared" si="48"/>
        <v>#REF!</v>
      </c>
      <c r="AD20" s="39" t="e">
        <f t="shared" si="49"/>
        <v>#REF!</v>
      </c>
      <c r="AE20" s="39" t="e">
        <f t="shared" si="50"/>
        <v>#REF!</v>
      </c>
    </row>
    <row r="21" spans="1:31" s="37" customFormat="1" x14ac:dyDescent="0.25">
      <c r="A21" s="40" t="s">
        <v>13</v>
      </c>
      <c r="B21" s="52">
        <f t="shared" si="51"/>
        <v>131777</v>
      </c>
      <c r="C21" s="20">
        <v>68179</v>
      </c>
      <c r="D21" s="20">
        <v>63598</v>
      </c>
      <c r="E21" s="43">
        <v>100</v>
      </c>
      <c r="F21" s="52">
        <f t="shared" si="52"/>
        <v>131777</v>
      </c>
      <c r="G21" s="46">
        <f t="shared" si="43"/>
        <v>68179</v>
      </c>
      <c r="H21" s="46">
        <f t="shared" si="44"/>
        <v>63598</v>
      </c>
      <c r="I21" s="39" t="e">
        <f>#REF!</f>
        <v>#REF!</v>
      </c>
      <c r="J21" s="39" t="e">
        <f>#REF!</f>
        <v>#REF!</v>
      </c>
      <c r="K21" s="39" t="e">
        <f t="shared" si="45"/>
        <v>#REF!</v>
      </c>
      <c r="L21" s="39" t="e">
        <f t="shared" si="53"/>
        <v>#REF!</v>
      </c>
      <c r="M21" s="39" t="e">
        <f t="shared" si="54"/>
        <v>#REF!</v>
      </c>
      <c r="N21" s="43">
        <v>100</v>
      </c>
      <c r="O21" s="52">
        <f t="shared" si="55"/>
        <v>131777</v>
      </c>
      <c r="P21" s="46">
        <f t="shared" si="39"/>
        <v>68179</v>
      </c>
      <c r="Q21" s="46">
        <f t="shared" si="40"/>
        <v>63598</v>
      </c>
      <c r="R21" s="39" t="e">
        <f>#REF!</f>
        <v>#REF!</v>
      </c>
      <c r="S21" s="39" t="e">
        <f>#REF!</f>
        <v>#REF!</v>
      </c>
      <c r="T21" s="39" t="e">
        <f t="shared" si="46"/>
        <v>#REF!</v>
      </c>
      <c r="U21" s="39" t="e">
        <f t="shared" si="56"/>
        <v>#REF!</v>
      </c>
      <c r="V21" s="39" t="e">
        <f t="shared" si="47"/>
        <v>#REF!</v>
      </c>
      <c r="W21" s="43">
        <v>100</v>
      </c>
      <c r="X21" s="52">
        <f t="shared" si="57"/>
        <v>131777</v>
      </c>
      <c r="Y21" s="46">
        <f t="shared" si="41"/>
        <v>68179</v>
      </c>
      <c r="Z21" s="46">
        <f t="shared" si="42"/>
        <v>63598</v>
      </c>
      <c r="AA21" s="39" t="e">
        <f>#REF!</f>
        <v>#REF!</v>
      </c>
      <c r="AB21" s="39" t="e">
        <f>#REF!</f>
        <v>#REF!</v>
      </c>
      <c r="AC21" s="39" t="e">
        <f t="shared" si="48"/>
        <v>#REF!</v>
      </c>
      <c r="AD21" s="39" t="e">
        <f t="shared" si="49"/>
        <v>#REF!</v>
      </c>
      <c r="AE21" s="39" t="e">
        <f t="shared" si="50"/>
        <v>#REF!</v>
      </c>
    </row>
    <row r="22" spans="1:31" s="37" customFormat="1" x14ac:dyDescent="0.25">
      <c r="A22" s="40" t="s">
        <v>14</v>
      </c>
      <c r="B22" s="52">
        <f t="shared" si="51"/>
        <v>126844</v>
      </c>
      <c r="C22" s="20">
        <v>65723</v>
      </c>
      <c r="D22" s="20">
        <v>61121</v>
      </c>
      <c r="E22" s="43">
        <v>100</v>
      </c>
      <c r="F22" s="52">
        <f t="shared" si="52"/>
        <v>126844</v>
      </c>
      <c r="G22" s="46">
        <f t="shared" si="43"/>
        <v>65723</v>
      </c>
      <c r="H22" s="46">
        <f t="shared" si="44"/>
        <v>61121</v>
      </c>
      <c r="I22" s="39" t="e">
        <f>#REF!</f>
        <v>#REF!</v>
      </c>
      <c r="J22" s="39" t="e">
        <f>#REF!</f>
        <v>#REF!</v>
      </c>
      <c r="K22" s="39" t="e">
        <f t="shared" si="45"/>
        <v>#REF!</v>
      </c>
      <c r="L22" s="39" t="e">
        <f t="shared" si="53"/>
        <v>#REF!</v>
      </c>
      <c r="M22" s="39" t="e">
        <f t="shared" si="54"/>
        <v>#REF!</v>
      </c>
      <c r="N22" s="43">
        <v>100</v>
      </c>
      <c r="O22" s="52">
        <f t="shared" si="55"/>
        <v>126844</v>
      </c>
      <c r="P22" s="46">
        <f t="shared" si="39"/>
        <v>65723</v>
      </c>
      <c r="Q22" s="46">
        <f t="shared" si="40"/>
        <v>61121</v>
      </c>
      <c r="R22" s="39" t="e">
        <f>#REF!</f>
        <v>#REF!</v>
      </c>
      <c r="S22" s="39" t="e">
        <f>#REF!</f>
        <v>#REF!</v>
      </c>
      <c r="T22" s="39" t="e">
        <f t="shared" si="46"/>
        <v>#REF!</v>
      </c>
      <c r="U22" s="39" t="e">
        <f t="shared" si="56"/>
        <v>#REF!</v>
      </c>
      <c r="V22" s="39" t="e">
        <f t="shared" si="47"/>
        <v>#REF!</v>
      </c>
      <c r="W22" s="43">
        <v>100</v>
      </c>
      <c r="X22" s="52">
        <f t="shared" si="57"/>
        <v>126844</v>
      </c>
      <c r="Y22" s="46">
        <f t="shared" si="41"/>
        <v>65723</v>
      </c>
      <c r="Z22" s="46">
        <f t="shared" si="42"/>
        <v>61121</v>
      </c>
      <c r="AA22" s="39" t="e">
        <f>#REF!</f>
        <v>#REF!</v>
      </c>
      <c r="AB22" s="39" t="e">
        <f>#REF!</f>
        <v>#REF!</v>
      </c>
      <c r="AC22" s="39" t="e">
        <f t="shared" si="48"/>
        <v>#REF!</v>
      </c>
      <c r="AD22" s="39" t="e">
        <f t="shared" si="49"/>
        <v>#REF!</v>
      </c>
      <c r="AE22" s="39" t="e">
        <f t="shared" si="50"/>
        <v>#REF!</v>
      </c>
    </row>
    <row r="23" spans="1:31" s="37" customFormat="1" x14ac:dyDescent="0.25">
      <c r="A23" s="40" t="s">
        <v>15</v>
      </c>
      <c r="B23" s="52">
        <f t="shared" si="51"/>
        <v>124207</v>
      </c>
      <c r="C23" s="20">
        <v>64109</v>
      </c>
      <c r="D23" s="20">
        <v>60098</v>
      </c>
      <c r="E23" s="43">
        <v>100</v>
      </c>
      <c r="F23" s="52">
        <f t="shared" si="52"/>
        <v>124207</v>
      </c>
      <c r="G23" s="46">
        <f t="shared" si="43"/>
        <v>64109</v>
      </c>
      <c r="H23" s="46">
        <f t="shared" si="44"/>
        <v>60098</v>
      </c>
      <c r="I23" s="39" t="e">
        <f>#REF!</f>
        <v>#REF!</v>
      </c>
      <c r="J23" s="39" t="e">
        <f>#REF!</f>
        <v>#REF!</v>
      </c>
      <c r="K23" s="39" t="e">
        <f t="shared" si="45"/>
        <v>#REF!</v>
      </c>
      <c r="L23" s="39" t="e">
        <f t="shared" si="53"/>
        <v>#REF!</v>
      </c>
      <c r="M23" s="39" t="e">
        <f t="shared" si="54"/>
        <v>#REF!</v>
      </c>
      <c r="N23" s="43">
        <v>100</v>
      </c>
      <c r="O23" s="52">
        <f t="shared" si="55"/>
        <v>124207</v>
      </c>
      <c r="P23" s="46">
        <f t="shared" si="39"/>
        <v>64109</v>
      </c>
      <c r="Q23" s="46">
        <f t="shared" si="40"/>
        <v>60098</v>
      </c>
      <c r="R23" s="39" t="e">
        <f>#REF!</f>
        <v>#REF!</v>
      </c>
      <c r="S23" s="39" t="e">
        <f>#REF!</f>
        <v>#REF!</v>
      </c>
      <c r="T23" s="39" t="e">
        <f t="shared" si="46"/>
        <v>#REF!</v>
      </c>
      <c r="U23" s="39" t="e">
        <f t="shared" si="56"/>
        <v>#REF!</v>
      </c>
      <c r="V23" s="39" t="e">
        <f t="shared" si="47"/>
        <v>#REF!</v>
      </c>
      <c r="W23" s="43">
        <v>100</v>
      </c>
      <c r="X23" s="52">
        <f t="shared" si="57"/>
        <v>124207</v>
      </c>
      <c r="Y23" s="46">
        <f t="shared" si="41"/>
        <v>64109</v>
      </c>
      <c r="Z23" s="46">
        <f t="shared" si="42"/>
        <v>60098</v>
      </c>
      <c r="AA23" s="39" t="e">
        <f>#REF!</f>
        <v>#REF!</v>
      </c>
      <c r="AB23" s="39" t="e">
        <f>#REF!</f>
        <v>#REF!</v>
      </c>
      <c r="AC23" s="39" t="e">
        <f t="shared" si="48"/>
        <v>#REF!</v>
      </c>
      <c r="AD23" s="39" t="e">
        <f t="shared" si="49"/>
        <v>#REF!</v>
      </c>
      <c r="AE23" s="39" t="e">
        <f t="shared" si="50"/>
        <v>#REF!</v>
      </c>
    </row>
    <row r="24" spans="1:31" s="37" customFormat="1" x14ac:dyDescent="0.25">
      <c r="A24" s="40" t="s">
        <v>16</v>
      </c>
      <c r="B24" s="52">
        <f t="shared" si="51"/>
        <v>128612</v>
      </c>
      <c r="C24" s="20">
        <v>66315</v>
      </c>
      <c r="D24" s="20">
        <v>62297</v>
      </c>
      <c r="E24" s="43">
        <v>100</v>
      </c>
      <c r="F24" s="52">
        <f t="shared" si="52"/>
        <v>128612</v>
      </c>
      <c r="G24" s="46">
        <f t="shared" si="43"/>
        <v>66315</v>
      </c>
      <c r="H24" s="46">
        <f t="shared" si="44"/>
        <v>62297</v>
      </c>
      <c r="I24" s="39" t="e">
        <f>#REF!</f>
        <v>#REF!</v>
      </c>
      <c r="J24" s="39" t="e">
        <f>#REF!</f>
        <v>#REF!</v>
      </c>
      <c r="K24" s="39" t="e">
        <f t="shared" si="45"/>
        <v>#REF!</v>
      </c>
      <c r="L24" s="39" t="e">
        <f t="shared" si="53"/>
        <v>#REF!</v>
      </c>
      <c r="M24" s="39" t="e">
        <f t="shared" si="54"/>
        <v>#REF!</v>
      </c>
      <c r="N24" s="43">
        <v>100</v>
      </c>
      <c r="O24" s="52">
        <f t="shared" si="55"/>
        <v>128612</v>
      </c>
      <c r="P24" s="46">
        <f t="shared" si="39"/>
        <v>66315</v>
      </c>
      <c r="Q24" s="46">
        <f t="shared" si="40"/>
        <v>62297</v>
      </c>
      <c r="R24" s="39" t="e">
        <f>#REF!</f>
        <v>#REF!</v>
      </c>
      <c r="S24" s="39" t="e">
        <f>#REF!</f>
        <v>#REF!</v>
      </c>
      <c r="T24" s="39" t="e">
        <f t="shared" si="46"/>
        <v>#REF!</v>
      </c>
      <c r="U24" s="39" t="e">
        <f t="shared" si="56"/>
        <v>#REF!</v>
      </c>
      <c r="V24" s="39" t="e">
        <f t="shared" si="47"/>
        <v>#REF!</v>
      </c>
      <c r="W24" s="43">
        <v>100</v>
      </c>
      <c r="X24" s="52">
        <f t="shared" si="57"/>
        <v>128612</v>
      </c>
      <c r="Y24" s="46">
        <f t="shared" si="41"/>
        <v>66315</v>
      </c>
      <c r="Z24" s="46">
        <f t="shared" si="42"/>
        <v>62297</v>
      </c>
      <c r="AA24" s="39" t="e">
        <f>#REF!</f>
        <v>#REF!</v>
      </c>
      <c r="AB24" s="39" t="e">
        <f>#REF!</f>
        <v>#REF!</v>
      </c>
      <c r="AC24" s="39" t="e">
        <f t="shared" si="48"/>
        <v>#REF!</v>
      </c>
      <c r="AD24" s="39" t="e">
        <f t="shared" si="49"/>
        <v>#REF!</v>
      </c>
      <c r="AE24" s="39" t="e">
        <f t="shared" si="50"/>
        <v>#REF!</v>
      </c>
    </row>
    <row r="25" spans="1:31" s="37" customFormat="1" x14ac:dyDescent="0.25">
      <c r="A25" s="40" t="s">
        <v>17</v>
      </c>
      <c r="B25" s="52">
        <f t="shared" si="51"/>
        <v>118038</v>
      </c>
      <c r="C25" s="20">
        <v>60891</v>
      </c>
      <c r="D25" s="20">
        <v>57147</v>
      </c>
      <c r="E25" s="43">
        <v>100</v>
      </c>
      <c r="F25" s="52">
        <f t="shared" si="52"/>
        <v>118038</v>
      </c>
      <c r="G25" s="46">
        <f t="shared" si="43"/>
        <v>60891</v>
      </c>
      <c r="H25" s="46">
        <f t="shared" si="44"/>
        <v>57147</v>
      </c>
      <c r="I25" s="39" t="e">
        <f>#REF!</f>
        <v>#REF!</v>
      </c>
      <c r="J25" s="39" t="e">
        <f>#REF!</f>
        <v>#REF!</v>
      </c>
      <c r="K25" s="39" t="e">
        <f t="shared" si="45"/>
        <v>#REF!</v>
      </c>
      <c r="L25" s="39" t="e">
        <f t="shared" si="53"/>
        <v>#REF!</v>
      </c>
      <c r="M25" s="39" t="e">
        <f t="shared" si="54"/>
        <v>#REF!</v>
      </c>
      <c r="N25" s="43">
        <v>100</v>
      </c>
      <c r="O25" s="52">
        <f t="shared" si="55"/>
        <v>118038</v>
      </c>
      <c r="P25" s="46">
        <f t="shared" si="39"/>
        <v>60891</v>
      </c>
      <c r="Q25" s="46">
        <f t="shared" si="40"/>
        <v>57147</v>
      </c>
      <c r="R25" s="39" t="e">
        <f>#REF!</f>
        <v>#REF!</v>
      </c>
      <c r="S25" s="39" t="e">
        <f>#REF!</f>
        <v>#REF!</v>
      </c>
      <c r="T25" s="39" t="e">
        <f t="shared" si="46"/>
        <v>#REF!</v>
      </c>
      <c r="U25" s="39" t="e">
        <f t="shared" si="56"/>
        <v>#REF!</v>
      </c>
      <c r="V25" s="39" t="e">
        <f t="shared" si="47"/>
        <v>#REF!</v>
      </c>
      <c r="W25" s="43">
        <v>100</v>
      </c>
      <c r="X25" s="52">
        <f t="shared" si="57"/>
        <v>118038</v>
      </c>
      <c r="Y25" s="46">
        <f t="shared" si="41"/>
        <v>60891</v>
      </c>
      <c r="Z25" s="46">
        <f t="shared" si="42"/>
        <v>57147</v>
      </c>
      <c r="AA25" s="39" t="e">
        <f>#REF!</f>
        <v>#REF!</v>
      </c>
      <c r="AB25" s="39" t="e">
        <f>#REF!</f>
        <v>#REF!</v>
      </c>
      <c r="AC25" s="39" t="e">
        <f t="shared" si="48"/>
        <v>#REF!</v>
      </c>
      <c r="AD25" s="39" t="e">
        <f t="shared" si="49"/>
        <v>#REF!</v>
      </c>
      <c r="AE25" s="39" t="e">
        <f t="shared" si="50"/>
        <v>#REF!</v>
      </c>
    </row>
    <row r="26" spans="1:31" s="37" customFormat="1" x14ac:dyDescent="0.25">
      <c r="A26" s="40" t="s">
        <v>18</v>
      </c>
      <c r="B26" s="52">
        <f t="shared" si="51"/>
        <v>132949</v>
      </c>
      <c r="C26" s="20">
        <v>68781</v>
      </c>
      <c r="D26" s="20">
        <v>64168</v>
      </c>
      <c r="E26" s="43">
        <v>100</v>
      </c>
      <c r="F26" s="52">
        <f t="shared" si="52"/>
        <v>132949</v>
      </c>
      <c r="G26" s="46">
        <f t="shared" si="43"/>
        <v>68781</v>
      </c>
      <c r="H26" s="46">
        <f t="shared" si="44"/>
        <v>64168</v>
      </c>
      <c r="I26" s="39" t="e">
        <f>#REF!</f>
        <v>#REF!</v>
      </c>
      <c r="J26" s="39" t="e">
        <f>#REF!</f>
        <v>#REF!</v>
      </c>
      <c r="K26" s="39" t="e">
        <f t="shared" si="45"/>
        <v>#REF!</v>
      </c>
      <c r="L26" s="39" t="e">
        <f t="shared" si="53"/>
        <v>#REF!</v>
      </c>
      <c r="M26" s="39" t="e">
        <f t="shared" si="54"/>
        <v>#REF!</v>
      </c>
      <c r="N26" s="43">
        <v>100</v>
      </c>
      <c r="O26" s="52">
        <f t="shared" si="55"/>
        <v>132949</v>
      </c>
      <c r="P26" s="46">
        <f t="shared" si="39"/>
        <v>68781</v>
      </c>
      <c r="Q26" s="46">
        <f t="shared" si="40"/>
        <v>64168</v>
      </c>
      <c r="R26" s="39" t="e">
        <f>#REF!</f>
        <v>#REF!</v>
      </c>
      <c r="S26" s="39" t="e">
        <f>#REF!</f>
        <v>#REF!</v>
      </c>
      <c r="T26" s="39" t="e">
        <f t="shared" si="46"/>
        <v>#REF!</v>
      </c>
      <c r="U26" s="39" t="e">
        <f t="shared" si="56"/>
        <v>#REF!</v>
      </c>
      <c r="V26" s="39" t="e">
        <f t="shared" si="47"/>
        <v>#REF!</v>
      </c>
      <c r="W26" s="43">
        <v>100</v>
      </c>
      <c r="X26" s="52">
        <f t="shared" si="57"/>
        <v>132949</v>
      </c>
      <c r="Y26" s="46">
        <f t="shared" si="41"/>
        <v>68781</v>
      </c>
      <c r="Z26" s="46">
        <f t="shared" si="42"/>
        <v>64168</v>
      </c>
      <c r="AA26" s="39" t="e">
        <f>#REF!</f>
        <v>#REF!</v>
      </c>
      <c r="AB26" s="39" t="e">
        <f>#REF!</f>
        <v>#REF!</v>
      </c>
      <c r="AC26" s="39" t="e">
        <f t="shared" si="48"/>
        <v>#REF!</v>
      </c>
      <c r="AD26" s="39" t="e">
        <f t="shared" si="49"/>
        <v>#REF!</v>
      </c>
      <c r="AE26" s="39" t="e">
        <f t="shared" si="50"/>
        <v>#REF!</v>
      </c>
    </row>
    <row r="27" spans="1:31" s="37" customFormat="1" x14ac:dyDescent="0.25">
      <c r="A27" s="40" t="s">
        <v>19</v>
      </c>
      <c r="B27" s="52">
        <f t="shared" si="51"/>
        <v>136048</v>
      </c>
      <c r="C27" s="20">
        <v>69876</v>
      </c>
      <c r="D27" s="20">
        <v>66172</v>
      </c>
      <c r="E27" s="43">
        <v>100</v>
      </c>
      <c r="F27" s="52">
        <f t="shared" si="52"/>
        <v>136048</v>
      </c>
      <c r="G27" s="46">
        <f t="shared" si="43"/>
        <v>69876</v>
      </c>
      <c r="H27" s="46">
        <f t="shared" si="44"/>
        <v>66172</v>
      </c>
      <c r="I27" s="39" t="e">
        <f>#REF!</f>
        <v>#REF!</v>
      </c>
      <c r="J27" s="39" t="e">
        <f>#REF!</f>
        <v>#REF!</v>
      </c>
      <c r="K27" s="39" t="e">
        <f t="shared" si="45"/>
        <v>#REF!</v>
      </c>
      <c r="L27" s="39" t="e">
        <f t="shared" si="53"/>
        <v>#REF!</v>
      </c>
      <c r="M27" s="39" t="e">
        <f t="shared" si="54"/>
        <v>#REF!</v>
      </c>
      <c r="N27" s="43">
        <v>100</v>
      </c>
      <c r="O27" s="52">
        <f t="shared" si="55"/>
        <v>136048</v>
      </c>
      <c r="P27" s="46">
        <f t="shared" si="39"/>
        <v>69876</v>
      </c>
      <c r="Q27" s="46">
        <f t="shared" si="40"/>
        <v>66172</v>
      </c>
      <c r="R27" s="39" t="e">
        <f>#REF!</f>
        <v>#REF!</v>
      </c>
      <c r="S27" s="39" t="e">
        <f>#REF!</f>
        <v>#REF!</v>
      </c>
      <c r="T27" s="39" t="e">
        <f t="shared" si="46"/>
        <v>#REF!</v>
      </c>
      <c r="U27" s="39" t="e">
        <f t="shared" si="56"/>
        <v>#REF!</v>
      </c>
      <c r="V27" s="39" t="e">
        <f t="shared" si="47"/>
        <v>#REF!</v>
      </c>
      <c r="W27" s="43">
        <v>100</v>
      </c>
      <c r="X27" s="52">
        <f t="shared" si="57"/>
        <v>136048</v>
      </c>
      <c r="Y27" s="46">
        <f t="shared" si="41"/>
        <v>69876</v>
      </c>
      <c r="Z27" s="46">
        <f t="shared" si="42"/>
        <v>66172</v>
      </c>
      <c r="AA27" s="39" t="e">
        <f>#REF!</f>
        <v>#REF!</v>
      </c>
      <c r="AB27" s="39" t="e">
        <f>#REF!</f>
        <v>#REF!</v>
      </c>
      <c r="AC27" s="39" t="e">
        <f t="shared" si="48"/>
        <v>#REF!</v>
      </c>
      <c r="AD27" s="39" t="e">
        <f t="shared" si="49"/>
        <v>#REF!</v>
      </c>
      <c r="AE27" s="39" t="e">
        <f t="shared" si="50"/>
        <v>#REF!</v>
      </c>
    </row>
    <row r="28" spans="1:31" s="37" customFormat="1" x14ac:dyDescent="0.25">
      <c r="A28" s="40" t="s">
        <v>20</v>
      </c>
      <c r="B28" s="52">
        <f t="shared" si="51"/>
        <v>410556</v>
      </c>
      <c r="C28" s="20">
        <v>210904</v>
      </c>
      <c r="D28" s="20">
        <v>199652</v>
      </c>
      <c r="E28" s="43">
        <v>100</v>
      </c>
      <c r="F28" s="52">
        <f t="shared" si="52"/>
        <v>410556</v>
      </c>
      <c r="G28" s="46">
        <f t="shared" si="43"/>
        <v>210904</v>
      </c>
      <c r="H28" s="46">
        <f>ROUND(D28*E28/100,0)</f>
        <v>199652</v>
      </c>
      <c r="I28" s="39" t="e">
        <f>#REF!</f>
        <v>#REF!</v>
      </c>
      <c r="J28" s="39" t="e">
        <f>#REF!</f>
        <v>#REF!</v>
      </c>
      <c r="K28" s="39" t="e">
        <f t="shared" si="45"/>
        <v>#REF!</v>
      </c>
      <c r="L28" s="39" t="e">
        <f t="shared" si="53"/>
        <v>#REF!</v>
      </c>
      <c r="M28" s="39" t="e">
        <f t="shared" si="54"/>
        <v>#REF!</v>
      </c>
      <c r="N28" s="43">
        <v>100</v>
      </c>
      <c r="O28" s="52">
        <f t="shared" si="55"/>
        <v>410556</v>
      </c>
      <c r="P28" s="46">
        <f t="shared" si="39"/>
        <v>210904</v>
      </c>
      <c r="Q28" s="46">
        <f t="shared" si="40"/>
        <v>199652</v>
      </c>
      <c r="R28" s="39" t="e">
        <f>#REF!</f>
        <v>#REF!</v>
      </c>
      <c r="S28" s="39" t="e">
        <f>#REF!</f>
        <v>#REF!</v>
      </c>
      <c r="T28" s="39" t="e">
        <f t="shared" si="46"/>
        <v>#REF!</v>
      </c>
      <c r="U28" s="39" t="e">
        <f t="shared" si="56"/>
        <v>#REF!</v>
      </c>
      <c r="V28" s="39" t="e">
        <f t="shared" si="47"/>
        <v>#REF!</v>
      </c>
      <c r="W28" s="43">
        <v>100</v>
      </c>
      <c r="X28" s="52">
        <f t="shared" si="57"/>
        <v>410556</v>
      </c>
      <c r="Y28" s="46">
        <f t="shared" si="41"/>
        <v>210904</v>
      </c>
      <c r="Z28" s="46">
        <f t="shared" si="42"/>
        <v>199652</v>
      </c>
      <c r="AA28" s="39" t="e">
        <f>#REF!</f>
        <v>#REF!</v>
      </c>
      <c r="AB28" s="39" t="e">
        <f>#REF!</f>
        <v>#REF!</v>
      </c>
      <c r="AC28" s="39" t="e">
        <f t="shared" si="48"/>
        <v>#REF!</v>
      </c>
      <c r="AD28" s="39" t="e">
        <f t="shared" si="49"/>
        <v>#REF!</v>
      </c>
      <c r="AE28" s="39" t="e">
        <f t="shared" si="50"/>
        <v>#REF!</v>
      </c>
    </row>
    <row r="29" spans="1:31" s="37" customFormat="1" x14ac:dyDescent="0.25">
      <c r="A29" s="40" t="s">
        <v>21</v>
      </c>
      <c r="B29" s="52">
        <f t="shared" si="51"/>
        <v>442763</v>
      </c>
      <c r="C29" s="20">
        <v>227895</v>
      </c>
      <c r="D29" s="20">
        <v>214868</v>
      </c>
      <c r="E29" s="43">
        <v>100</v>
      </c>
      <c r="F29" s="52">
        <f t="shared" si="52"/>
        <v>442763</v>
      </c>
      <c r="G29" s="46">
        <f t="shared" si="43"/>
        <v>227895</v>
      </c>
      <c r="H29" s="46">
        <f t="shared" si="44"/>
        <v>214868</v>
      </c>
      <c r="I29" s="39" t="e">
        <f>#REF!</f>
        <v>#REF!</v>
      </c>
      <c r="J29" s="39" t="e">
        <f>#REF!</f>
        <v>#REF!</v>
      </c>
      <c r="K29" s="39" t="e">
        <f t="shared" si="45"/>
        <v>#REF!</v>
      </c>
      <c r="L29" s="39" t="e">
        <f t="shared" si="53"/>
        <v>#REF!</v>
      </c>
      <c r="M29" s="39" t="e">
        <f t="shared" si="54"/>
        <v>#REF!</v>
      </c>
      <c r="N29" s="43">
        <v>100</v>
      </c>
      <c r="O29" s="52">
        <f t="shared" si="55"/>
        <v>442763</v>
      </c>
      <c r="P29" s="46">
        <f t="shared" si="39"/>
        <v>227895</v>
      </c>
      <c r="Q29" s="46">
        <f t="shared" si="40"/>
        <v>214868</v>
      </c>
      <c r="R29" s="39" t="e">
        <f>#REF!</f>
        <v>#REF!</v>
      </c>
      <c r="S29" s="39" t="e">
        <f>#REF!</f>
        <v>#REF!</v>
      </c>
      <c r="T29" s="39" t="e">
        <f t="shared" si="46"/>
        <v>#REF!</v>
      </c>
      <c r="U29" s="39" t="e">
        <f t="shared" si="56"/>
        <v>#REF!</v>
      </c>
      <c r="V29" s="39" t="e">
        <f t="shared" si="47"/>
        <v>#REF!</v>
      </c>
      <c r="W29" s="43">
        <v>100</v>
      </c>
      <c r="X29" s="52">
        <f t="shared" si="57"/>
        <v>442763</v>
      </c>
      <c r="Y29" s="46">
        <f t="shared" si="41"/>
        <v>227895</v>
      </c>
      <c r="Z29" s="46">
        <f t="shared" si="42"/>
        <v>214868</v>
      </c>
      <c r="AA29" s="39" t="e">
        <f>#REF!</f>
        <v>#REF!</v>
      </c>
      <c r="AB29" s="39" t="e">
        <f>#REF!</f>
        <v>#REF!</v>
      </c>
      <c r="AC29" s="39" t="e">
        <f t="shared" si="48"/>
        <v>#REF!</v>
      </c>
      <c r="AD29" s="39" t="e">
        <f t="shared" si="49"/>
        <v>#REF!</v>
      </c>
      <c r="AE29" s="39" t="e">
        <f t="shared" si="50"/>
        <v>#REF!</v>
      </c>
    </row>
    <row r="30" spans="1:31" s="37" customFormat="1" x14ac:dyDescent="0.25">
      <c r="A30" s="40" t="s">
        <v>22</v>
      </c>
      <c r="B30" s="52">
        <f t="shared" si="51"/>
        <v>2514659</v>
      </c>
      <c r="C30" s="52">
        <v>1290965</v>
      </c>
      <c r="D30" s="52">
        <v>1223694</v>
      </c>
      <c r="E30" s="43">
        <v>100</v>
      </c>
      <c r="F30" s="52">
        <f t="shared" si="52"/>
        <v>2514659</v>
      </c>
      <c r="G30" s="46">
        <f t="shared" si="43"/>
        <v>1290965</v>
      </c>
      <c r="H30" s="46">
        <f t="shared" si="44"/>
        <v>1223694</v>
      </c>
      <c r="I30" s="39" t="e">
        <f>#REF!</f>
        <v>#REF!</v>
      </c>
      <c r="J30" s="39" t="e">
        <f>#REF!</f>
        <v>#REF!</v>
      </c>
      <c r="K30" s="39" t="e">
        <f t="shared" si="45"/>
        <v>#REF!</v>
      </c>
      <c r="L30" s="39" t="e">
        <f t="shared" si="53"/>
        <v>#REF!</v>
      </c>
      <c r="M30" s="39" t="e">
        <f t="shared" si="54"/>
        <v>#REF!</v>
      </c>
      <c r="N30" s="43">
        <v>100</v>
      </c>
      <c r="O30" s="52">
        <f t="shared" si="55"/>
        <v>2514659</v>
      </c>
      <c r="P30" s="46">
        <f t="shared" si="39"/>
        <v>1290965</v>
      </c>
      <c r="Q30" s="46">
        <f t="shared" si="40"/>
        <v>1223694</v>
      </c>
      <c r="R30" s="39" t="e">
        <f>#REF!</f>
        <v>#REF!</v>
      </c>
      <c r="S30" s="39" t="e">
        <f>#REF!</f>
        <v>#REF!</v>
      </c>
      <c r="T30" s="39" t="e">
        <f t="shared" si="46"/>
        <v>#REF!</v>
      </c>
      <c r="U30" s="39" t="e">
        <f t="shared" si="56"/>
        <v>#REF!</v>
      </c>
      <c r="V30" s="39" t="e">
        <f t="shared" si="47"/>
        <v>#REF!</v>
      </c>
      <c r="W30" s="43">
        <v>100</v>
      </c>
      <c r="X30" s="52">
        <f t="shared" si="57"/>
        <v>2514659</v>
      </c>
      <c r="Y30" s="46">
        <f t="shared" si="41"/>
        <v>1290965</v>
      </c>
      <c r="Z30" s="46">
        <f t="shared" si="42"/>
        <v>1223694</v>
      </c>
      <c r="AA30" s="39" t="e">
        <f>#REF!</f>
        <v>#REF!</v>
      </c>
      <c r="AB30" s="39" t="e">
        <f>#REF!</f>
        <v>#REF!</v>
      </c>
      <c r="AC30" s="39" t="e">
        <f t="shared" si="48"/>
        <v>#REF!</v>
      </c>
      <c r="AD30" s="39" t="e">
        <f t="shared" si="49"/>
        <v>#REF!</v>
      </c>
      <c r="AE30" s="39" t="e">
        <f t="shared" si="50"/>
        <v>#REF!</v>
      </c>
    </row>
    <row r="31" spans="1:31" s="37" customFormat="1" x14ac:dyDescent="0.25">
      <c r="A31" s="40" t="s">
        <v>23</v>
      </c>
      <c r="B31" s="52">
        <f t="shared" si="51"/>
        <v>1918180</v>
      </c>
      <c r="C31" s="20">
        <v>986081</v>
      </c>
      <c r="D31" s="20">
        <v>932099</v>
      </c>
      <c r="E31" s="43">
        <v>100</v>
      </c>
      <c r="F31" s="52">
        <f t="shared" si="52"/>
        <v>1918180</v>
      </c>
      <c r="G31" s="46">
        <f t="shared" si="43"/>
        <v>986081</v>
      </c>
      <c r="H31" s="46">
        <f t="shared" si="44"/>
        <v>932099</v>
      </c>
      <c r="I31" s="39" t="e">
        <f>#REF!</f>
        <v>#REF!</v>
      </c>
      <c r="J31" s="39" t="e">
        <f>#REF!</f>
        <v>#REF!</v>
      </c>
      <c r="K31" s="39" t="e">
        <f t="shared" si="45"/>
        <v>#REF!</v>
      </c>
      <c r="L31" s="39" t="e">
        <f t="shared" si="53"/>
        <v>#REF!</v>
      </c>
      <c r="M31" s="39" t="e">
        <f t="shared" si="54"/>
        <v>#REF!</v>
      </c>
      <c r="N31" s="43">
        <v>100</v>
      </c>
      <c r="O31" s="52">
        <f t="shared" si="55"/>
        <v>1918180</v>
      </c>
      <c r="P31" s="46">
        <f t="shared" si="39"/>
        <v>986081</v>
      </c>
      <c r="Q31" s="46">
        <f t="shared" si="40"/>
        <v>932099</v>
      </c>
      <c r="R31" s="39" t="e">
        <f>#REF!</f>
        <v>#REF!</v>
      </c>
      <c r="S31" s="39" t="e">
        <f>#REF!</f>
        <v>#REF!</v>
      </c>
      <c r="T31" s="39" t="e">
        <f t="shared" si="46"/>
        <v>#REF!</v>
      </c>
      <c r="U31" s="39" t="e">
        <f t="shared" si="56"/>
        <v>#REF!</v>
      </c>
      <c r="V31" s="39" t="e">
        <f t="shared" si="47"/>
        <v>#REF!</v>
      </c>
      <c r="W31" s="43">
        <v>100</v>
      </c>
      <c r="X31" s="52">
        <f t="shared" si="57"/>
        <v>1918180</v>
      </c>
      <c r="Y31" s="46">
        <f t="shared" si="41"/>
        <v>986081</v>
      </c>
      <c r="Z31" s="46">
        <f t="shared" si="42"/>
        <v>932099</v>
      </c>
      <c r="AA31" s="39" t="e">
        <f>#REF!</f>
        <v>#REF!</v>
      </c>
      <c r="AB31" s="39" t="e">
        <f>#REF!</f>
        <v>#REF!</v>
      </c>
      <c r="AC31" s="39" t="e">
        <f t="shared" si="48"/>
        <v>#REF!</v>
      </c>
      <c r="AD31" s="39" t="e">
        <f t="shared" si="49"/>
        <v>#REF!</v>
      </c>
      <c r="AE31" s="39" t="e">
        <f t="shared" si="50"/>
        <v>#REF!</v>
      </c>
    </row>
    <row r="32" spans="1:31" s="37" customFormat="1" x14ac:dyDescent="0.25">
      <c r="A32" s="40" t="s">
        <v>24</v>
      </c>
      <c r="B32" s="52">
        <f t="shared" si="51"/>
        <v>1930303</v>
      </c>
      <c r="C32" s="20">
        <v>993129</v>
      </c>
      <c r="D32" s="20">
        <v>937174</v>
      </c>
      <c r="E32" s="43">
        <v>100</v>
      </c>
      <c r="F32" s="52">
        <f t="shared" si="52"/>
        <v>1930303</v>
      </c>
      <c r="G32" s="46">
        <f t="shared" si="43"/>
        <v>993129</v>
      </c>
      <c r="H32" s="46">
        <f t="shared" si="44"/>
        <v>937174</v>
      </c>
      <c r="I32" s="39" t="e">
        <f>#REF!</f>
        <v>#REF!</v>
      </c>
      <c r="J32" s="39" t="e">
        <f>#REF!</f>
        <v>#REF!</v>
      </c>
      <c r="K32" s="39" t="e">
        <f t="shared" si="45"/>
        <v>#REF!</v>
      </c>
      <c r="L32" s="39" t="e">
        <f t="shared" si="53"/>
        <v>#REF!</v>
      </c>
      <c r="M32" s="39" t="e">
        <f t="shared" si="54"/>
        <v>#REF!</v>
      </c>
      <c r="N32" s="43">
        <v>100</v>
      </c>
      <c r="O32" s="52">
        <f t="shared" si="55"/>
        <v>1930303</v>
      </c>
      <c r="P32" s="46">
        <f t="shared" si="39"/>
        <v>993129</v>
      </c>
      <c r="Q32" s="46">
        <f t="shared" si="40"/>
        <v>937174</v>
      </c>
      <c r="R32" s="39" t="e">
        <f>#REF!</f>
        <v>#REF!</v>
      </c>
      <c r="S32" s="39" t="e">
        <f>#REF!</f>
        <v>#REF!</v>
      </c>
      <c r="T32" s="39" t="e">
        <f t="shared" si="46"/>
        <v>#REF!</v>
      </c>
      <c r="U32" s="39" t="e">
        <f t="shared" si="56"/>
        <v>#REF!</v>
      </c>
      <c r="V32" s="39" t="e">
        <f t="shared" si="47"/>
        <v>#REF!</v>
      </c>
      <c r="W32" s="43">
        <v>100</v>
      </c>
      <c r="X32" s="52">
        <f t="shared" si="57"/>
        <v>1930303</v>
      </c>
      <c r="Y32" s="46">
        <f t="shared" si="41"/>
        <v>993129</v>
      </c>
      <c r="Z32" s="46">
        <f t="shared" si="42"/>
        <v>937174</v>
      </c>
      <c r="AA32" s="39" t="e">
        <f>#REF!</f>
        <v>#REF!</v>
      </c>
      <c r="AB32" s="39" t="e">
        <f>#REF!</f>
        <v>#REF!</v>
      </c>
      <c r="AC32" s="39" t="e">
        <f t="shared" si="48"/>
        <v>#REF!</v>
      </c>
      <c r="AD32" s="39" t="e">
        <f t="shared" si="49"/>
        <v>#REF!</v>
      </c>
      <c r="AE32" s="39" t="e">
        <f t="shared" si="50"/>
        <v>#REF!</v>
      </c>
    </row>
    <row r="33" spans="1:31" s="37" customFormat="1" x14ac:dyDescent="0.25">
      <c r="A33" s="40" t="s">
        <v>25</v>
      </c>
      <c r="B33" s="52">
        <f t="shared" si="51"/>
        <v>1926831</v>
      </c>
      <c r="C33" s="20">
        <v>989039</v>
      </c>
      <c r="D33" s="20">
        <v>937792</v>
      </c>
      <c r="E33" s="43">
        <v>100</v>
      </c>
      <c r="F33" s="52">
        <f t="shared" si="52"/>
        <v>1926831</v>
      </c>
      <c r="G33" s="46">
        <f t="shared" si="43"/>
        <v>989039</v>
      </c>
      <c r="H33" s="46">
        <f t="shared" si="44"/>
        <v>937792</v>
      </c>
      <c r="I33" s="39" t="e">
        <f>#REF!</f>
        <v>#REF!</v>
      </c>
      <c r="J33" s="39" t="e">
        <f>#REF!</f>
        <v>#REF!</v>
      </c>
      <c r="K33" s="39" t="e">
        <f t="shared" si="45"/>
        <v>#REF!</v>
      </c>
      <c r="L33" s="39" t="e">
        <f t="shared" si="53"/>
        <v>#REF!</v>
      </c>
      <c r="M33" s="39" t="e">
        <f t="shared" si="54"/>
        <v>#REF!</v>
      </c>
      <c r="N33" s="43">
        <v>100</v>
      </c>
      <c r="O33" s="52">
        <f t="shared" si="55"/>
        <v>1926831</v>
      </c>
      <c r="P33" s="46">
        <f t="shared" si="39"/>
        <v>989039</v>
      </c>
      <c r="Q33" s="46">
        <f t="shared" si="40"/>
        <v>937792</v>
      </c>
      <c r="R33" s="39" t="e">
        <f>#REF!</f>
        <v>#REF!</v>
      </c>
      <c r="S33" s="39" t="e">
        <f>#REF!</f>
        <v>#REF!</v>
      </c>
      <c r="T33" s="39" t="e">
        <f t="shared" si="46"/>
        <v>#REF!</v>
      </c>
      <c r="U33" s="39" t="e">
        <f t="shared" si="56"/>
        <v>#REF!</v>
      </c>
      <c r="V33" s="39" t="e">
        <f t="shared" si="47"/>
        <v>#REF!</v>
      </c>
      <c r="W33" s="43">
        <v>100</v>
      </c>
      <c r="X33" s="52">
        <f t="shared" si="57"/>
        <v>1926831</v>
      </c>
      <c r="Y33" s="46">
        <f t="shared" si="41"/>
        <v>989039</v>
      </c>
      <c r="Z33" s="46">
        <f t="shared" si="42"/>
        <v>937792</v>
      </c>
      <c r="AA33" s="39" t="e">
        <f>#REF!</f>
        <v>#REF!</v>
      </c>
      <c r="AB33" s="39" t="e">
        <f>#REF!</f>
        <v>#REF!</v>
      </c>
      <c r="AC33" s="39" t="e">
        <f t="shared" si="48"/>
        <v>#REF!</v>
      </c>
      <c r="AD33" s="39" t="e">
        <f t="shared" si="49"/>
        <v>#REF!</v>
      </c>
      <c r="AE33" s="39" t="e">
        <f t="shared" si="50"/>
        <v>#REF!</v>
      </c>
    </row>
    <row r="34" spans="1:31" s="37" customFormat="1" x14ac:dyDescent="0.25">
      <c r="A34" s="40" t="s">
        <v>26</v>
      </c>
      <c r="B34" s="52">
        <f t="shared" si="51"/>
        <v>1938767</v>
      </c>
      <c r="C34" s="20">
        <v>995981</v>
      </c>
      <c r="D34" s="20">
        <v>942786</v>
      </c>
      <c r="E34" s="43">
        <v>100</v>
      </c>
      <c r="F34" s="52">
        <f t="shared" si="52"/>
        <v>1938767</v>
      </c>
      <c r="G34" s="46">
        <f t="shared" si="43"/>
        <v>995981</v>
      </c>
      <c r="H34" s="46">
        <f t="shared" si="44"/>
        <v>942786</v>
      </c>
      <c r="I34" s="39" t="e">
        <f>#REF!</f>
        <v>#REF!</v>
      </c>
      <c r="J34" s="39" t="e">
        <f>#REF!</f>
        <v>#REF!</v>
      </c>
      <c r="K34" s="39" t="e">
        <f t="shared" si="45"/>
        <v>#REF!</v>
      </c>
      <c r="L34" s="39" t="e">
        <f t="shared" si="53"/>
        <v>#REF!</v>
      </c>
      <c r="M34" s="39" t="e">
        <f t="shared" si="54"/>
        <v>#REF!</v>
      </c>
      <c r="N34" s="43">
        <v>100</v>
      </c>
      <c r="O34" s="52">
        <f t="shared" si="55"/>
        <v>1938767</v>
      </c>
      <c r="P34" s="46">
        <f t="shared" si="39"/>
        <v>995981</v>
      </c>
      <c r="Q34" s="46">
        <f t="shared" si="40"/>
        <v>942786</v>
      </c>
      <c r="R34" s="39" t="e">
        <f>#REF!</f>
        <v>#REF!</v>
      </c>
      <c r="S34" s="39" t="e">
        <f>#REF!</f>
        <v>#REF!</v>
      </c>
      <c r="T34" s="39" t="e">
        <f t="shared" si="46"/>
        <v>#REF!</v>
      </c>
      <c r="U34" s="39" t="e">
        <f t="shared" si="56"/>
        <v>#REF!</v>
      </c>
      <c r="V34" s="39" t="e">
        <f t="shared" si="47"/>
        <v>#REF!</v>
      </c>
      <c r="W34" s="43">
        <v>100</v>
      </c>
      <c r="X34" s="52">
        <f t="shared" si="57"/>
        <v>1938767</v>
      </c>
      <c r="Y34" s="46">
        <f t="shared" si="41"/>
        <v>995981</v>
      </c>
      <c r="Z34" s="46">
        <f t="shared" si="42"/>
        <v>942786</v>
      </c>
      <c r="AA34" s="39" t="e">
        <f>#REF!</f>
        <v>#REF!</v>
      </c>
      <c r="AB34" s="39" t="e">
        <f>#REF!</f>
        <v>#REF!</v>
      </c>
      <c r="AC34" s="39" t="e">
        <f t="shared" si="48"/>
        <v>#REF!</v>
      </c>
      <c r="AD34" s="39" t="e">
        <f t="shared" si="49"/>
        <v>#REF!</v>
      </c>
      <c r="AE34" s="39" t="e">
        <f t="shared" si="50"/>
        <v>#REF!</v>
      </c>
    </row>
    <row r="35" spans="1:31" s="37" customFormat="1" x14ac:dyDescent="0.25">
      <c r="A35" s="40" t="s">
        <v>27</v>
      </c>
      <c r="B35" s="52">
        <f t="shared" si="51"/>
        <v>1841589</v>
      </c>
      <c r="C35" s="20">
        <v>945955</v>
      </c>
      <c r="D35" s="20">
        <v>895634</v>
      </c>
      <c r="E35" s="43">
        <v>100</v>
      </c>
      <c r="F35" s="52">
        <f t="shared" si="52"/>
        <v>1841589</v>
      </c>
      <c r="G35" s="46">
        <f t="shared" si="43"/>
        <v>945955</v>
      </c>
      <c r="H35" s="46">
        <f t="shared" si="44"/>
        <v>895634</v>
      </c>
      <c r="I35" s="39" t="e">
        <f>#REF!</f>
        <v>#REF!</v>
      </c>
      <c r="J35" s="39" t="e">
        <f>#REF!</f>
        <v>#REF!</v>
      </c>
      <c r="K35" s="39" t="e">
        <f t="shared" si="45"/>
        <v>#REF!</v>
      </c>
      <c r="L35" s="39" t="e">
        <f t="shared" si="53"/>
        <v>#REF!</v>
      </c>
      <c r="M35" s="39" t="e">
        <f t="shared" si="54"/>
        <v>#REF!</v>
      </c>
      <c r="N35" s="43">
        <v>100</v>
      </c>
      <c r="O35" s="52">
        <f t="shared" si="55"/>
        <v>1841589</v>
      </c>
      <c r="P35" s="46">
        <f t="shared" si="39"/>
        <v>945955</v>
      </c>
      <c r="Q35" s="46">
        <f t="shared" si="40"/>
        <v>895634</v>
      </c>
      <c r="R35" s="39" t="e">
        <f>#REF!</f>
        <v>#REF!</v>
      </c>
      <c r="S35" s="39" t="e">
        <f>#REF!</f>
        <v>#REF!</v>
      </c>
      <c r="T35" s="39" t="e">
        <f t="shared" si="46"/>
        <v>#REF!</v>
      </c>
      <c r="U35" s="39" t="e">
        <f t="shared" si="56"/>
        <v>#REF!</v>
      </c>
      <c r="V35" s="39" t="e">
        <f t="shared" si="47"/>
        <v>#REF!</v>
      </c>
      <c r="W35" s="43">
        <v>100</v>
      </c>
      <c r="X35" s="52">
        <f t="shared" si="57"/>
        <v>1841589</v>
      </c>
      <c r="Y35" s="46">
        <f t="shared" si="41"/>
        <v>945955</v>
      </c>
      <c r="Z35" s="46">
        <f t="shared" si="42"/>
        <v>895634</v>
      </c>
      <c r="AA35" s="39" t="e">
        <f>#REF!</f>
        <v>#REF!</v>
      </c>
      <c r="AB35" s="39" t="e">
        <f>#REF!</f>
        <v>#REF!</v>
      </c>
      <c r="AC35" s="39" t="e">
        <f t="shared" si="48"/>
        <v>#REF!</v>
      </c>
      <c r="AD35" s="39" t="e">
        <f t="shared" si="49"/>
        <v>#REF!</v>
      </c>
      <c r="AE35" s="39" t="e">
        <f t="shared" si="50"/>
        <v>#REF!</v>
      </c>
    </row>
    <row r="36" spans="1:31" s="37" customFormat="1" x14ac:dyDescent="0.25">
      <c r="A36" s="40" t="s">
        <v>28</v>
      </c>
      <c r="B36" s="52">
        <f t="shared" si="51"/>
        <v>1847836</v>
      </c>
      <c r="C36" s="20">
        <v>949098</v>
      </c>
      <c r="D36" s="20">
        <v>898738</v>
      </c>
      <c r="E36" s="43">
        <v>100</v>
      </c>
      <c r="F36" s="52">
        <f t="shared" si="52"/>
        <v>1847836</v>
      </c>
      <c r="G36" s="46">
        <f t="shared" si="43"/>
        <v>949098</v>
      </c>
      <c r="H36" s="46">
        <f t="shared" si="44"/>
        <v>898738</v>
      </c>
      <c r="I36" s="39" t="e">
        <f>#REF!</f>
        <v>#REF!</v>
      </c>
      <c r="J36" s="39" t="e">
        <f>#REF!</f>
        <v>#REF!</v>
      </c>
      <c r="K36" s="39" t="e">
        <f t="shared" si="45"/>
        <v>#REF!</v>
      </c>
      <c r="L36" s="39" t="e">
        <f t="shared" si="53"/>
        <v>#REF!</v>
      </c>
      <c r="M36" s="39" t="e">
        <f t="shared" si="54"/>
        <v>#REF!</v>
      </c>
      <c r="N36" s="43">
        <v>100</v>
      </c>
      <c r="O36" s="52">
        <f t="shared" si="55"/>
        <v>1847836</v>
      </c>
      <c r="P36" s="46">
        <f t="shared" si="39"/>
        <v>949098</v>
      </c>
      <c r="Q36" s="46">
        <f t="shared" si="40"/>
        <v>898738</v>
      </c>
      <c r="R36" s="39" t="e">
        <f>#REF!</f>
        <v>#REF!</v>
      </c>
      <c r="S36" s="39" t="e">
        <f>#REF!</f>
        <v>#REF!</v>
      </c>
      <c r="T36" s="39" t="e">
        <f t="shared" si="46"/>
        <v>#REF!</v>
      </c>
      <c r="U36" s="39" t="e">
        <f t="shared" si="56"/>
        <v>#REF!</v>
      </c>
      <c r="V36" s="39" t="e">
        <f t="shared" si="47"/>
        <v>#REF!</v>
      </c>
      <c r="W36" s="43">
        <v>100</v>
      </c>
      <c r="X36" s="52">
        <f t="shared" si="57"/>
        <v>1847836</v>
      </c>
      <c r="Y36" s="46">
        <f t="shared" si="41"/>
        <v>949098</v>
      </c>
      <c r="Z36" s="46">
        <f t="shared" si="42"/>
        <v>898738</v>
      </c>
      <c r="AA36" s="39" t="e">
        <f>#REF!</f>
        <v>#REF!</v>
      </c>
      <c r="AB36" s="39" t="e">
        <f>#REF!</f>
        <v>#REF!</v>
      </c>
      <c r="AC36" s="39" t="e">
        <f t="shared" si="48"/>
        <v>#REF!</v>
      </c>
      <c r="AD36" s="39" t="e">
        <f t="shared" si="49"/>
        <v>#REF!</v>
      </c>
      <c r="AE36" s="39" t="e">
        <f t="shared" si="50"/>
        <v>#REF!</v>
      </c>
    </row>
    <row r="37" spans="1:31" s="37" customFormat="1" x14ac:dyDescent="0.25">
      <c r="A37" s="40" t="s">
        <v>29</v>
      </c>
      <c r="B37" s="52">
        <f t="shared" si="51"/>
        <v>1825506</v>
      </c>
      <c r="C37" s="20">
        <v>937214</v>
      </c>
      <c r="D37" s="20">
        <v>888292</v>
      </c>
      <c r="E37" s="43">
        <v>100</v>
      </c>
      <c r="F37" s="52">
        <f t="shared" si="52"/>
        <v>1825506</v>
      </c>
      <c r="G37" s="46">
        <f t="shared" si="43"/>
        <v>937214</v>
      </c>
      <c r="H37" s="46">
        <f t="shared" si="44"/>
        <v>888292</v>
      </c>
      <c r="I37" s="39" t="e">
        <f>#REF!</f>
        <v>#REF!</v>
      </c>
      <c r="J37" s="39" t="e">
        <f>#REF!</f>
        <v>#REF!</v>
      </c>
      <c r="K37" s="39" t="e">
        <f t="shared" si="45"/>
        <v>#REF!</v>
      </c>
      <c r="L37" s="39" t="e">
        <f t="shared" si="53"/>
        <v>#REF!</v>
      </c>
      <c r="M37" s="39" t="e">
        <f t="shared" si="54"/>
        <v>#REF!</v>
      </c>
      <c r="N37" s="43">
        <v>100</v>
      </c>
      <c r="O37" s="52">
        <f t="shared" si="55"/>
        <v>1825506</v>
      </c>
      <c r="P37" s="46">
        <f t="shared" si="39"/>
        <v>937214</v>
      </c>
      <c r="Q37" s="46">
        <f t="shared" si="40"/>
        <v>888292</v>
      </c>
      <c r="R37" s="39" t="e">
        <f>#REF!</f>
        <v>#REF!</v>
      </c>
      <c r="S37" s="39" t="e">
        <f>#REF!</f>
        <v>#REF!</v>
      </c>
      <c r="T37" s="39" t="e">
        <f t="shared" si="46"/>
        <v>#REF!</v>
      </c>
      <c r="U37" s="39" t="e">
        <f t="shared" si="56"/>
        <v>#REF!</v>
      </c>
      <c r="V37" s="39" t="e">
        <f t="shared" si="47"/>
        <v>#REF!</v>
      </c>
      <c r="W37" s="43">
        <v>100</v>
      </c>
      <c r="X37" s="52">
        <f t="shared" si="57"/>
        <v>1825506</v>
      </c>
      <c r="Y37" s="46">
        <f t="shared" si="41"/>
        <v>937214</v>
      </c>
      <c r="Z37" s="46">
        <f t="shared" si="42"/>
        <v>888292</v>
      </c>
      <c r="AA37" s="39" t="e">
        <f>#REF!</f>
        <v>#REF!</v>
      </c>
      <c r="AB37" s="39" t="e">
        <f>#REF!</f>
        <v>#REF!</v>
      </c>
      <c r="AC37" s="39" t="e">
        <f t="shared" si="48"/>
        <v>#REF!</v>
      </c>
      <c r="AD37" s="39" t="e">
        <f t="shared" si="49"/>
        <v>#REF!</v>
      </c>
      <c r="AE37" s="39" t="e">
        <f t="shared" si="50"/>
        <v>#REF!</v>
      </c>
    </row>
    <row r="38" spans="1:31" s="37" customFormat="1" x14ac:dyDescent="0.25">
      <c r="A38" s="40" t="s">
        <v>30</v>
      </c>
      <c r="B38" s="52">
        <f t="shared" si="51"/>
        <v>1778777</v>
      </c>
      <c r="C38" s="20">
        <v>912353</v>
      </c>
      <c r="D38" s="20">
        <v>866424</v>
      </c>
      <c r="E38" s="43">
        <v>100</v>
      </c>
      <c r="F38" s="52">
        <f t="shared" si="52"/>
        <v>1778777</v>
      </c>
      <c r="G38" s="46">
        <f t="shared" si="43"/>
        <v>912353</v>
      </c>
      <c r="H38" s="46">
        <f t="shared" si="44"/>
        <v>866424</v>
      </c>
      <c r="I38" s="39" t="e">
        <f>#REF!</f>
        <v>#REF!</v>
      </c>
      <c r="J38" s="39" t="e">
        <f>#REF!</f>
        <v>#REF!</v>
      </c>
      <c r="K38" s="39" t="e">
        <f t="shared" si="45"/>
        <v>#REF!</v>
      </c>
      <c r="L38" s="39" t="e">
        <f t="shared" si="53"/>
        <v>#REF!</v>
      </c>
      <c r="M38" s="39" t="e">
        <f t="shared" si="54"/>
        <v>#REF!</v>
      </c>
      <c r="N38" s="43">
        <v>100</v>
      </c>
      <c r="O38" s="52">
        <f t="shared" si="55"/>
        <v>1778777</v>
      </c>
      <c r="P38" s="46">
        <f t="shared" si="39"/>
        <v>912353</v>
      </c>
      <c r="Q38" s="46">
        <f t="shared" si="40"/>
        <v>866424</v>
      </c>
      <c r="R38" s="39" t="e">
        <f>#REF!</f>
        <v>#REF!</v>
      </c>
      <c r="S38" s="39" t="e">
        <f>#REF!</f>
        <v>#REF!</v>
      </c>
      <c r="T38" s="39" t="e">
        <f t="shared" si="46"/>
        <v>#REF!</v>
      </c>
      <c r="U38" s="39" t="e">
        <f t="shared" si="56"/>
        <v>#REF!</v>
      </c>
      <c r="V38" s="39" t="e">
        <f t="shared" si="47"/>
        <v>#REF!</v>
      </c>
      <c r="W38" s="43">
        <v>100</v>
      </c>
      <c r="X38" s="52">
        <f t="shared" si="57"/>
        <v>1778777</v>
      </c>
      <c r="Y38" s="46">
        <f t="shared" si="41"/>
        <v>912353</v>
      </c>
      <c r="Z38" s="46">
        <f t="shared" si="42"/>
        <v>866424</v>
      </c>
      <c r="AA38" s="39" t="e">
        <f>#REF!</f>
        <v>#REF!</v>
      </c>
      <c r="AB38" s="39" t="e">
        <f>#REF!</f>
        <v>#REF!</v>
      </c>
      <c r="AC38" s="39" t="e">
        <f t="shared" si="48"/>
        <v>#REF!</v>
      </c>
      <c r="AD38" s="39" t="e">
        <f t="shared" si="49"/>
        <v>#REF!</v>
      </c>
      <c r="AE38" s="39" t="e">
        <f t="shared" si="50"/>
        <v>#REF!</v>
      </c>
    </row>
    <row r="39" spans="1:31" s="37" customFormat="1" x14ac:dyDescent="0.25">
      <c r="A39" s="40" t="s">
        <v>31</v>
      </c>
      <c r="B39" s="52">
        <f t="shared" si="51"/>
        <v>1676094</v>
      </c>
      <c r="C39" s="20">
        <v>860507</v>
      </c>
      <c r="D39" s="20">
        <v>815587</v>
      </c>
      <c r="E39" s="43">
        <v>100</v>
      </c>
      <c r="F39" s="52">
        <f t="shared" si="52"/>
        <v>1676094</v>
      </c>
      <c r="G39" s="46">
        <f t="shared" si="43"/>
        <v>860507</v>
      </c>
      <c r="H39" s="46">
        <f t="shared" si="44"/>
        <v>815587</v>
      </c>
      <c r="I39" s="39" t="e">
        <f>#REF!</f>
        <v>#REF!</v>
      </c>
      <c r="J39" s="39" t="e">
        <f>#REF!</f>
        <v>#REF!</v>
      </c>
      <c r="K39" s="39" t="e">
        <f t="shared" si="45"/>
        <v>#REF!</v>
      </c>
      <c r="L39" s="39" t="e">
        <f t="shared" si="53"/>
        <v>#REF!</v>
      </c>
      <c r="M39" s="39" t="e">
        <f t="shared" si="54"/>
        <v>#REF!</v>
      </c>
      <c r="N39" s="43">
        <v>100</v>
      </c>
      <c r="O39" s="52">
        <f t="shared" si="55"/>
        <v>1676094</v>
      </c>
      <c r="P39" s="46">
        <f t="shared" si="39"/>
        <v>860507</v>
      </c>
      <c r="Q39" s="46">
        <f t="shared" si="40"/>
        <v>815587</v>
      </c>
      <c r="R39" s="39" t="e">
        <f>#REF!</f>
        <v>#REF!</v>
      </c>
      <c r="S39" s="39" t="e">
        <f>#REF!</f>
        <v>#REF!</v>
      </c>
      <c r="T39" s="39" t="e">
        <f t="shared" si="46"/>
        <v>#REF!</v>
      </c>
      <c r="U39" s="39" t="e">
        <f t="shared" si="56"/>
        <v>#REF!</v>
      </c>
      <c r="V39" s="39" t="e">
        <f t="shared" si="47"/>
        <v>#REF!</v>
      </c>
      <c r="W39" s="43">
        <v>100</v>
      </c>
      <c r="X39" s="52">
        <f t="shared" si="57"/>
        <v>1676094</v>
      </c>
      <c r="Y39" s="46">
        <f t="shared" si="41"/>
        <v>860507</v>
      </c>
      <c r="Z39" s="46">
        <f t="shared" si="42"/>
        <v>815587</v>
      </c>
      <c r="AA39" s="39" t="e">
        <f>#REF!</f>
        <v>#REF!</v>
      </c>
      <c r="AB39" s="39" t="e">
        <f>#REF!</f>
        <v>#REF!</v>
      </c>
      <c r="AC39" s="39" t="e">
        <f t="shared" si="48"/>
        <v>#REF!</v>
      </c>
      <c r="AD39" s="39" t="e">
        <f t="shared" si="49"/>
        <v>#REF!</v>
      </c>
      <c r="AE39" s="39" t="e">
        <f t="shared" si="50"/>
        <v>#REF!</v>
      </c>
    </row>
    <row r="40" spans="1:31" s="37" customFormat="1" x14ac:dyDescent="0.25">
      <c r="A40" s="40" t="s">
        <v>32</v>
      </c>
      <c r="B40" s="52">
        <f t="shared" si="51"/>
        <v>1546162</v>
      </c>
      <c r="C40" s="20">
        <v>792109</v>
      </c>
      <c r="D40" s="20">
        <v>754053</v>
      </c>
      <c r="E40" s="43">
        <v>100</v>
      </c>
      <c r="F40" s="52">
        <f t="shared" si="52"/>
        <v>1546162</v>
      </c>
      <c r="G40" s="46">
        <f t="shared" si="43"/>
        <v>792109</v>
      </c>
      <c r="H40" s="46">
        <f t="shared" si="44"/>
        <v>754053</v>
      </c>
      <c r="I40" s="39" t="e">
        <f>#REF!</f>
        <v>#REF!</v>
      </c>
      <c r="J40" s="39" t="e">
        <f>#REF!</f>
        <v>#REF!</v>
      </c>
      <c r="K40" s="39" t="e">
        <f t="shared" si="45"/>
        <v>#REF!</v>
      </c>
      <c r="L40" s="39" t="e">
        <f t="shared" si="53"/>
        <v>#REF!</v>
      </c>
      <c r="M40" s="39" t="e">
        <f t="shared" si="54"/>
        <v>#REF!</v>
      </c>
      <c r="N40" s="43">
        <v>100</v>
      </c>
      <c r="O40" s="52">
        <f t="shared" si="55"/>
        <v>1546162</v>
      </c>
      <c r="P40" s="46">
        <f t="shared" si="39"/>
        <v>792109</v>
      </c>
      <c r="Q40" s="46">
        <f t="shared" si="40"/>
        <v>754053</v>
      </c>
      <c r="R40" s="39" t="e">
        <f>#REF!</f>
        <v>#REF!</v>
      </c>
      <c r="S40" s="39" t="e">
        <f>#REF!</f>
        <v>#REF!</v>
      </c>
      <c r="T40" s="39" t="e">
        <f t="shared" si="46"/>
        <v>#REF!</v>
      </c>
      <c r="U40" s="39" t="e">
        <f t="shared" si="56"/>
        <v>#REF!</v>
      </c>
      <c r="V40" s="39" t="e">
        <f t="shared" si="47"/>
        <v>#REF!</v>
      </c>
      <c r="W40" s="43">
        <v>100</v>
      </c>
      <c r="X40" s="52">
        <f t="shared" si="57"/>
        <v>1546162</v>
      </c>
      <c r="Y40" s="46">
        <f t="shared" si="41"/>
        <v>792109</v>
      </c>
      <c r="Z40" s="46">
        <f t="shared" si="42"/>
        <v>754053</v>
      </c>
      <c r="AA40" s="39" t="e">
        <f>#REF!</f>
        <v>#REF!</v>
      </c>
      <c r="AB40" s="39" t="e">
        <f>#REF!</f>
        <v>#REF!</v>
      </c>
      <c r="AC40" s="39" t="e">
        <f t="shared" si="48"/>
        <v>#REF!</v>
      </c>
      <c r="AD40" s="39" t="e">
        <f t="shared" si="49"/>
        <v>#REF!</v>
      </c>
      <c r="AE40" s="39" t="e">
        <f t="shared" si="50"/>
        <v>#REF!</v>
      </c>
    </row>
    <row r="41" spans="1:31" s="37" customFormat="1" x14ac:dyDescent="0.25">
      <c r="A41" s="40" t="s">
        <v>33</v>
      </c>
      <c r="B41" s="52">
        <f t="shared" si="51"/>
        <v>1516491</v>
      </c>
      <c r="C41" s="20">
        <v>777212</v>
      </c>
      <c r="D41" s="20">
        <v>739279</v>
      </c>
      <c r="E41" s="43">
        <v>100</v>
      </c>
      <c r="F41" s="52">
        <f t="shared" si="52"/>
        <v>1516491</v>
      </c>
      <c r="G41" s="46">
        <f t="shared" si="43"/>
        <v>777212</v>
      </c>
      <c r="H41" s="46">
        <f t="shared" si="44"/>
        <v>739279</v>
      </c>
      <c r="I41" s="39" t="e">
        <f>#REF!</f>
        <v>#REF!</v>
      </c>
      <c r="J41" s="39" t="e">
        <f>#REF!</f>
        <v>#REF!</v>
      </c>
      <c r="K41" s="39" t="e">
        <f t="shared" si="45"/>
        <v>#REF!</v>
      </c>
      <c r="L41" s="39" t="e">
        <f t="shared" si="53"/>
        <v>#REF!</v>
      </c>
      <c r="M41" s="39" t="e">
        <f t="shared" si="54"/>
        <v>#REF!</v>
      </c>
      <c r="N41" s="43">
        <v>100</v>
      </c>
      <c r="O41" s="52">
        <f t="shared" si="55"/>
        <v>1516491</v>
      </c>
      <c r="P41" s="46">
        <f t="shared" si="39"/>
        <v>777212</v>
      </c>
      <c r="Q41" s="46">
        <f t="shared" si="40"/>
        <v>739279</v>
      </c>
      <c r="R41" s="39" t="e">
        <f>#REF!</f>
        <v>#REF!</v>
      </c>
      <c r="S41" s="39" t="e">
        <f>#REF!</f>
        <v>#REF!</v>
      </c>
      <c r="T41" s="39" t="e">
        <f t="shared" si="46"/>
        <v>#REF!</v>
      </c>
      <c r="U41" s="39" t="e">
        <f t="shared" si="56"/>
        <v>#REF!</v>
      </c>
      <c r="V41" s="39" t="e">
        <f t="shared" si="47"/>
        <v>#REF!</v>
      </c>
      <c r="W41" s="43">
        <v>100</v>
      </c>
      <c r="X41" s="52">
        <f t="shared" si="57"/>
        <v>1516491</v>
      </c>
      <c r="Y41" s="46">
        <f t="shared" si="41"/>
        <v>777212</v>
      </c>
      <c r="Z41" s="46">
        <f t="shared" si="42"/>
        <v>739279</v>
      </c>
      <c r="AA41" s="39" t="e">
        <f>#REF!</f>
        <v>#REF!</v>
      </c>
      <c r="AB41" s="39" t="e">
        <f>#REF!</f>
        <v>#REF!</v>
      </c>
      <c r="AC41" s="39" t="e">
        <f t="shared" si="48"/>
        <v>#REF!</v>
      </c>
      <c r="AD41" s="39" t="e">
        <f t="shared" si="49"/>
        <v>#REF!</v>
      </c>
      <c r="AE41" s="39" t="e">
        <f t="shared" si="50"/>
        <v>#REF!</v>
      </c>
    </row>
    <row r="42" spans="1:31" s="37" customFormat="1" x14ac:dyDescent="0.25">
      <c r="A42" s="40" t="s">
        <v>34</v>
      </c>
      <c r="B42" s="52">
        <f t="shared" si="51"/>
        <v>1560744</v>
      </c>
      <c r="C42" s="20">
        <v>799631</v>
      </c>
      <c r="D42" s="20">
        <v>761113</v>
      </c>
      <c r="E42" s="43">
        <v>100</v>
      </c>
      <c r="F42" s="52">
        <f t="shared" si="52"/>
        <v>1560744</v>
      </c>
      <c r="G42" s="46">
        <f t="shared" si="43"/>
        <v>799631</v>
      </c>
      <c r="H42" s="46">
        <f t="shared" si="44"/>
        <v>761113</v>
      </c>
      <c r="I42" s="39" t="e">
        <f>#REF!</f>
        <v>#REF!</v>
      </c>
      <c r="J42" s="39" t="e">
        <f>#REF!</f>
        <v>#REF!</v>
      </c>
      <c r="K42" s="39" t="e">
        <f t="shared" si="45"/>
        <v>#REF!</v>
      </c>
      <c r="L42" s="39" t="e">
        <f t="shared" si="53"/>
        <v>#REF!</v>
      </c>
      <c r="M42" s="39" t="e">
        <f t="shared" si="54"/>
        <v>#REF!</v>
      </c>
      <c r="N42" s="43">
        <v>100</v>
      </c>
      <c r="O42" s="52">
        <f t="shared" si="55"/>
        <v>1560744</v>
      </c>
      <c r="P42" s="46">
        <f t="shared" si="39"/>
        <v>799631</v>
      </c>
      <c r="Q42" s="46">
        <f t="shared" si="40"/>
        <v>761113</v>
      </c>
      <c r="R42" s="39" t="e">
        <f>#REF!</f>
        <v>#REF!</v>
      </c>
      <c r="S42" s="39" t="e">
        <f>#REF!</f>
        <v>#REF!</v>
      </c>
      <c r="T42" s="39" t="e">
        <f t="shared" si="46"/>
        <v>#REF!</v>
      </c>
      <c r="U42" s="39" t="e">
        <f t="shared" si="56"/>
        <v>#REF!</v>
      </c>
      <c r="V42" s="39" t="e">
        <f t="shared" si="47"/>
        <v>#REF!</v>
      </c>
      <c r="W42" s="43">
        <v>100</v>
      </c>
      <c r="X42" s="52">
        <f t="shared" si="57"/>
        <v>1560744</v>
      </c>
      <c r="Y42" s="46">
        <f t="shared" si="41"/>
        <v>799631</v>
      </c>
      <c r="Z42" s="46">
        <f t="shared" si="42"/>
        <v>761113</v>
      </c>
      <c r="AA42" s="39" t="e">
        <f>#REF!</f>
        <v>#REF!</v>
      </c>
      <c r="AB42" s="39" t="e">
        <f>#REF!</f>
        <v>#REF!</v>
      </c>
      <c r="AC42" s="39" t="e">
        <f t="shared" si="48"/>
        <v>#REF!</v>
      </c>
      <c r="AD42" s="39" t="e">
        <f t="shared" si="49"/>
        <v>#REF!</v>
      </c>
      <c r="AE42" s="39" t="e">
        <f t="shared" si="50"/>
        <v>#REF!</v>
      </c>
    </row>
    <row r="43" spans="1:31" s="37" customFormat="1" x14ac:dyDescent="0.25">
      <c r="A43" s="40" t="s">
        <v>35</v>
      </c>
      <c r="B43" s="52">
        <f t="shared" si="51"/>
        <v>1529806</v>
      </c>
      <c r="C43" s="20">
        <v>784441</v>
      </c>
      <c r="D43" s="20">
        <v>745365</v>
      </c>
      <c r="E43" s="50">
        <v>65</v>
      </c>
      <c r="F43" s="52">
        <f t="shared" si="52"/>
        <v>994374</v>
      </c>
      <c r="G43" s="46">
        <f t="shared" si="43"/>
        <v>509887</v>
      </c>
      <c r="H43" s="46">
        <f t="shared" si="44"/>
        <v>484487</v>
      </c>
      <c r="I43" s="39" t="e">
        <f>#REF!</f>
        <v>#REF!</v>
      </c>
      <c r="J43" s="39" t="e">
        <f>#REF!</f>
        <v>#REF!</v>
      </c>
      <c r="K43" s="39" t="e">
        <f t="shared" si="45"/>
        <v>#REF!</v>
      </c>
      <c r="L43" s="39" t="e">
        <f t="shared" si="53"/>
        <v>#REF!</v>
      </c>
      <c r="M43" s="39" t="e">
        <f t="shared" si="54"/>
        <v>#REF!</v>
      </c>
      <c r="N43" s="50">
        <v>70</v>
      </c>
      <c r="O43" s="52">
        <f t="shared" si="55"/>
        <v>1070865</v>
      </c>
      <c r="P43" s="46">
        <f t="shared" si="39"/>
        <v>549109</v>
      </c>
      <c r="Q43" s="46">
        <f t="shared" si="40"/>
        <v>521756</v>
      </c>
      <c r="R43" s="39" t="e">
        <f>#REF!</f>
        <v>#REF!</v>
      </c>
      <c r="S43" s="39" t="e">
        <f>#REF!</f>
        <v>#REF!</v>
      </c>
      <c r="T43" s="39" t="e">
        <f t="shared" si="46"/>
        <v>#REF!</v>
      </c>
      <c r="U43" s="39" t="e">
        <f t="shared" si="56"/>
        <v>#REF!</v>
      </c>
      <c r="V43" s="39" t="e">
        <f t="shared" si="47"/>
        <v>#REF!</v>
      </c>
      <c r="W43" s="50">
        <v>73</v>
      </c>
      <c r="X43" s="52">
        <f t="shared" si="57"/>
        <v>1116758</v>
      </c>
      <c r="Y43" s="46">
        <f t="shared" si="41"/>
        <v>572642</v>
      </c>
      <c r="Z43" s="46">
        <f t="shared" si="42"/>
        <v>544116</v>
      </c>
      <c r="AA43" s="39" t="e">
        <f>#REF!</f>
        <v>#REF!</v>
      </c>
      <c r="AB43" s="39" t="e">
        <f>#REF!</f>
        <v>#REF!</v>
      </c>
      <c r="AC43" s="39" t="e">
        <f t="shared" si="48"/>
        <v>#REF!</v>
      </c>
      <c r="AD43" s="39" t="e">
        <f t="shared" si="49"/>
        <v>#REF!</v>
      </c>
      <c r="AE43" s="39" t="e">
        <f t="shared" si="50"/>
        <v>#REF!</v>
      </c>
    </row>
    <row r="44" spans="1:31" s="37" customFormat="1" x14ac:dyDescent="0.25">
      <c r="A44" s="40" t="s">
        <v>36</v>
      </c>
      <c r="B44" s="52">
        <f t="shared" si="51"/>
        <v>1471432</v>
      </c>
      <c r="C44" s="20">
        <v>754480</v>
      </c>
      <c r="D44" s="20">
        <v>716952</v>
      </c>
      <c r="E44" s="50">
        <v>65</v>
      </c>
      <c r="F44" s="52">
        <f t="shared" si="52"/>
        <v>956431</v>
      </c>
      <c r="G44" s="46">
        <f t="shared" si="43"/>
        <v>490412</v>
      </c>
      <c r="H44" s="46">
        <f t="shared" si="44"/>
        <v>466019</v>
      </c>
      <c r="I44" s="39" t="e">
        <f>#REF!</f>
        <v>#REF!</v>
      </c>
      <c r="J44" s="39" t="e">
        <f>#REF!</f>
        <v>#REF!</v>
      </c>
      <c r="K44" s="39" t="e">
        <f t="shared" si="45"/>
        <v>#REF!</v>
      </c>
      <c r="L44" s="39" t="e">
        <f t="shared" si="53"/>
        <v>#REF!</v>
      </c>
      <c r="M44" s="39" t="e">
        <f t="shared" si="54"/>
        <v>#REF!</v>
      </c>
      <c r="N44" s="50">
        <v>70</v>
      </c>
      <c r="O44" s="52">
        <f t="shared" si="55"/>
        <v>1030002</v>
      </c>
      <c r="P44" s="46">
        <f t="shared" si="39"/>
        <v>528136</v>
      </c>
      <c r="Q44" s="46">
        <f t="shared" si="40"/>
        <v>501866</v>
      </c>
      <c r="R44" s="39" t="e">
        <f>#REF!</f>
        <v>#REF!</v>
      </c>
      <c r="S44" s="39" t="e">
        <f>#REF!</f>
        <v>#REF!</v>
      </c>
      <c r="T44" s="39" t="e">
        <f t="shared" si="46"/>
        <v>#REF!</v>
      </c>
      <c r="U44" s="39" t="e">
        <f t="shared" si="56"/>
        <v>#REF!</v>
      </c>
      <c r="V44" s="39" t="e">
        <f t="shared" si="47"/>
        <v>#REF!</v>
      </c>
      <c r="W44" s="50">
        <v>73</v>
      </c>
      <c r="X44" s="52">
        <f t="shared" si="57"/>
        <v>1074145</v>
      </c>
      <c r="Y44" s="46">
        <f t="shared" si="41"/>
        <v>550770</v>
      </c>
      <c r="Z44" s="46">
        <f t="shared" si="42"/>
        <v>523375</v>
      </c>
      <c r="AA44" s="39" t="e">
        <f>#REF!</f>
        <v>#REF!</v>
      </c>
      <c r="AB44" s="39" t="e">
        <f>#REF!</f>
        <v>#REF!</v>
      </c>
      <c r="AC44" s="39" t="e">
        <f t="shared" si="48"/>
        <v>#REF!</v>
      </c>
      <c r="AD44" s="39" t="e">
        <f t="shared" si="49"/>
        <v>#REF!</v>
      </c>
      <c r="AE44" s="39" t="e">
        <f t="shared" si="50"/>
        <v>#REF!</v>
      </c>
    </row>
    <row r="45" spans="1:31" s="37" customFormat="1" x14ac:dyDescent="0.25">
      <c r="A45" s="40" t="s">
        <v>37</v>
      </c>
      <c r="B45" s="52">
        <f t="shared" si="51"/>
        <v>1386504</v>
      </c>
      <c r="C45" s="20">
        <v>710970</v>
      </c>
      <c r="D45" s="20">
        <v>675534</v>
      </c>
      <c r="E45" s="50">
        <v>65</v>
      </c>
      <c r="F45" s="52">
        <f t="shared" si="52"/>
        <v>901228</v>
      </c>
      <c r="G45" s="46">
        <f t="shared" si="43"/>
        <v>462131</v>
      </c>
      <c r="H45" s="46">
        <f t="shared" si="44"/>
        <v>439097</v>
      </c>
      <c r="I45" s="39" t="e">
        <f>#REF!</f>
        <v>#REF!</v>
      </c>
      <c r="J45" s="39" t="e">
        <f>#REF!</f>
        <v>#REF!</v>
      </c>
      <c r="K45" s="39" t="e">
        <f t="shared" si="45"/>
        <v>#REF!</v>
      </c>
      <c r="L45" s="39" t="e">
        <f t="shared" si="53"/>
        <v>#REF!</v>
      </c>
      <c r="M45" s="39" t="e">
        <f t="shared" si="54"/>
        <v>#REF!</v>
      </c>
      <c r="N45" s="50">
        <v>70</v>
      </c>
      <c r="O45" s="52">
        <f t="shared" si="55"/>
        <v>970553</v>
      </c>
      <c r="P45" s="46">
        <f t="shared" si="39"/>
        <v>497679</v>
      </c>
      <c r="Q45" s="46">
        <f t="shared" si="40"/>
        <v>472874</v>
      </c>
      <c r="R45" s="39" t="e">
        <f>#REF!</f>
        <v>#REF!</v>
      </c>
      <c r="S45" s="39" t="e">
        <f>#REF!</f>
        <v>#REF!</v>
      </c>
      <c r="T45" s="39" t="e">
        <f t="shared" si="46"/>
        <v>#REF!</v>
      </c>
      <c r="U45" s="39" t="e">
        <f t="shared" si="56"/>
        <v>#REF!</v>
      </c>
      <c r="V45" s="39" t="e">
        <f t="shared" si="47"/>
        <v>#REF!</v>
      </c>
      <c r="W45" s="50">
        <v>73</v>
      </c>
      <c r="X45" s="52">
        <f t="shared" si="57"/>
        <v>1012148</v>
      </c>
      <c r="Y45" s="46">
        <f t="shared" si="41"/>
        <v>519008</v>
      </c>
      <c r="Z45" s="46">
        <f t="shared" si="42"/>
        <v>493140</v>
      </c>
      <c r="AA45" s="39" t="e">
        <f>#REF!</f>
        <v>#REF!</v>
      </c>
      <c r="AB45" s="39" t="e">
        <f>#REF!</f>
        <v>#REF!</v>
      </c>
      <c r="AC45" s="39" t="e">
        <f t="shared" si="48"/>
        <v>#REF!</v>
      </c>
      <c r="AD45" s="39" t="e">
        <f t="shared" si="49"/>
        <v>#REF!</v>
      </c>
      <c r="AE45" s="39" t="e">
        <f t="shared" si="50"/>
        <v>#REF!</v>
      </c>
    </row>
    <row r="46" spans="1:31" x14ac:dyDescent="0.25">
      <c r="A46" s="3" t="s">
        <v>38</v>
      </c>
      <c r="B46" s="56">
        <f t="shared" si="51"/>
        <v>1324656</v>
      </c>
      <c r="C46" s="32">
        <v>671239</v>
      </c>
      <c r="D46" s="32">
        <v>653417</v>
      </c>
      <c r="E46" s="6">
        <v>30.35</v>
      </c>
      <c r="F46" s="56">
        <f t="shared" si="52"/>
        <v>402033</v>
      </c>
      <c r="G46" s="33">
        <f t="shared" si="43"/>
        <v>203721</v>
      </c>
      <c r="H46" s="33">
        <f t="shared" si="44"/>
        <v>198312</v>
      </c>
      <c r="I46" s="31" t="e">
        <f>#REF!</f>
        <v>#REF!</v>
      </c>
      <c r="J46" s="31" t="e">
        <f>#REF!</f>
        <v>#REF!</v>
      </c>
      <c r="K46" s="31" t="e">
        <f>L46+M46</f>
        <v>#REF!</v>
      </c>
      <c r="L46" s="31" t="e">
        <f t="shared" si="53"/>
        <v>#REF!</v>
      </c>
      <c r="M46" s="31" t="e">
        <f t="shared" si="54"/>
        <v>#REF!</v>
      </c>
      <c r="N46" s="6">
        <v>30.6</v>
      </c>
      <c r="O46" s="56">
        <f t="shared" si="55"/>
        <v>405345</v>
      </c>
      <c r="P46" s="33">
        <f t="shared" ref="P46:P77" si="58">ROUND(C46*N46/100,0)</f>
        <v>205399</v>
      </c>
      <c r="Q46" s="33">
        <f t="shared" ref="Q46:Q77" si="59">ROUND(D46*N46/100,0)</f>
        <v>199946</v>
      </c>
      <c r="R46" s="31" t="e">
        <f>#REF!</f>
        <v>#REF!</v>
      </c>
      <c r="S46" s="31" t="e">
        <f>#REF!</f>
        <v>#REF!</v>
      </c>
      <c r="T46" s="31" t="e">
        <f t="shared" si="46"/>
        <v>#REF!</v>
      </c>
      <c r="U46" s="31" t="e">
        <f>R46*P46/1000</f>
        <v>#REF!</v>
      </c>
      <c r="V46" s="31" t="e">
        <f>S46*Q46/1000</f>
        <v>#REF!</v>
      </c>
      <c r="W46" s="6">
        <v>37.5</v>
      </c>
      <c r="X46" s="56">
        <f t="shared" si="57"/>
        <v>496746</v>
      </c>
      <c r="Y46" s="33">
        <f t="shared" ref="Y46:Y77" si="60">ROUND(C46*W46/100,0)</f>
        <v>251715</v>
      </c>
      <c r="Z46" s="33">
        <f t="shared" ref="Z46:Z77" si="61">ROUND(D46*W46/100,0)</f>
        <v>245031</v>
      </c>
      <c r="AA46" s="31" t="e">
        <f>#REF!</f>
        <v>#REF!</v>
      </c>
      <c r="AB46" s="31" t="e">
        <f>#REF!</f>
        <v>#REF!</v>
      </c>
      <c r="AC46" s="31" t="e">
        <f>AD46+AE46</f>
        <v>#REF!</v>
      </c>
      <c r="AD46" s="31" t="e">
        <f>AA46*Y46/1000</f>
        <v>#REF!</v>
      </c>
      <c r="AE46" s="31" t="e">
        <f>AB46*Z46/1000</f>
        <v>#REF!</v>
      </c>
    </row>
    <row r="47" spans="1:31" s="42" customFormat="1" x14ac:dyDescent="0.25">
      <c r="A47" s="40" t="s">
        <v>39</v>
      </c>
      <c r="B47" s="52">
        <f t="shared" si="51"/>
        <v>1273599</v>
      </c>
      <c r="C47" s="20">
        <v>638740</v>
      </c>
      <c r="D47" s="20">
        <v>634859</v>
      </c>
      <c r="E47" s="11">
        <v>30.35</v>
      </c>
      <c r="F47" s="52">
        <f t="shared" si="52"/>
        <v>386538</v>
      </c>
      <c r="G47" s="46">
        <f t="shared" si="43"/>
        <v>193858</v>
      </c>
      <c r="H47" s="46">
        <f t="shared" si="44"/>
        <v>192680</v>
      </c>
      <c r="I47" s="39" t="e">
        <f>#REF!</f>
        <v>#REF!</v>
      </c>
      <c r="J47" s="39" t="e">
        <f>#REF!</f>
        <v>#REF!</v>
      </c>
      <c r="K47" s="39" t="e">
        <f t="shared" si="45"/>
        <v>#REF!</v>
      </c>
      <c r="L47" s="39" t="e">
        <f t="shared" si="53"/>
        <v>#REF!</v>
      </c>
      <c r="M47" s="39" t="e">
        <f t="shared" si="54"/>
        <v>#REF!</v>
      </c>
      <c r="N47" s="11">
        <v>30.6</v>
      </c>
      <c r="O47" s="52">
        <f t="shared" si="55"/>
        <v>389721</v>
      </c>
      <c r="P47" s="46">
        <f t="shared" si="58"/>
        <v>195454</v>
      </c>
      <c r="Q47" s="46">
        <f t="shared" si="59"/>
        <v>194267</v>
      </c>
      <c r="R47" s="39" t="e">
        <f>#REF!</f>
        <v>#REF!</v>
      </c>
      <c r="S47" s="39" t="e">
        <f>#REF!</f>
        <v>#REF!</v>
      </c>
      <c r="T47" s="39" t="e">
        <f t="shared" si="46"/>
        <v>#REF!</v>
      </c>
      <c r="U47" s="39" t="e">
        <f>R47*P47/1000</f>
        <v>#REF!</v>
      </c>
      <c r="V47" s="39" t="e">
        <f t="shared" si="47"/>
        <v>#REF!</v>
      </c>
      <c r="W47" s="11">
        <v>37.5</v>
      </c>
      <c r="X47" s="52">
        <f t="shared" si="57"/>
        <v>477600</v>
      </c>
      <c r="Y47" s="46">
        <f t="shared" si="60"/>
        <v>239528</v>
      </c>
      <c r="Z47" s="46">
        <f t="shared" si="61"/>
        <v>238072</v>
      </c>
      <c r="AA47" s="39" t="e">
        <f>#REF!</f>
        <v>#REF!</v>
      </c>
      <c r="AB47" s="39" t="e">
        <f>#REF!</f>
        <v>#REF!</v>
      </c>
      <c r="AC47" s="39" t="e">
        <f t="shared" si="48"/>
        <v>#REF!</v>
      </c>
      <c r="AD47" s="39" t="e">
        <f>AA47*Y47/1000</f>
        <v>#REF!</v>
      </c>
      <c r="AE47" s="39" t="e">
        <f>AB47*Z47/1000</f>
        <v>#REF!</v>
      </c>
    </row>
    <row r="48" spans="1:31" s="42" customFormat="1" x14ac:dyDescent="0.25">
      <c r="A48" s="40" t="s">
        <v>40</v>
      </c>
      <c r="B48" s="52">
        <f t="shared" si="51"/>
        <v>1335993</v>
      </c>
      <c r="C48" s="20">
        <v>664770</v>
      </c>
      <c r="D48" s="20">
        <v>671223</v>
      </c>
      <c r="E48" s="11">
        <v>30.35</v>
      </c>
      <c r="F48" s="52">
        <f t="shared" si="52"/>
        <v>405474</v>
      </c>
      <c r="G48" s="46">
        <f t="shared" si="43"/>
        <v>201758</v>
      </c>
      <c r="H48" s="46">
        <f t="shared" si="44"/>
        <v>203716</v>
      </c>
      <c r="I48" s="39" t="e">
        <f>#REF!</f>
        <v>#REF!</v>
      </c>
      <c r="J48" s="39" t="e">
        <f>#REF!</f>
        <v>#REF!</v>
      </c>
      <c r="K48" s="39" t="e">
        <f t="shared" si="45"/>
        <v>#REF!</v>
      </c>
      <c r="L48" s="39" t="e">
        <f t="shared" si="53"/>
        <v>#REF!</v>
      </c>
      <c r="M48" s="39" t="e">
        <f t="shared" si="54"/>
        <v>#REF!</v>
      </c>
      <c r="N48" s="11">
        <v>30.6</v>
      </c>
      <c r="O48" s="52">
        <f t="shared" si="55"/>
        <v>408814</v>
      </c>
      <c r="P48" s="46">
        <f t="shared" si="58"/>
        <v>203420</v>
      </c>
      <c r="Q48" s="46">
        <f t="shared" si="59"/>
        <v>205394</v>
      </c>
      <c r="R48" s="39" t="e">
        <f>#REF!</f>
        <v>#REF!</v>
      </c>
      <c r="S48" s="39" t="e">
        <f>#REF!</f>
        <v>#REF!</v>
      </c>
      <c r="T48" s="39" t="e">
        <f t="shared" si="46"/>
        <v>#REF!</v>
      </c>
      <c r="U48" s="39" t="e">
        <f t="shared" si="56"/>
        <v>#REF!</v>
      </c>
      <c r="V48" s="39" t="e">
        <f t="shared" si="47"/>
        <v>#REF!</v>
      </c>
      <c r="W48" s="11">
        <v>37.5</v>
      </c>
      <c r="X48" s="52">
        <f t="shared" si="57"/>
        <v>500998</v>
      </c>
      <c r="Y48" s="46">
        <f t="shared" si="60"/>
        <v>249289</v>
      </c>
      <c r="Z48" s="46">
        <f t="shared" si="61"/>
        <v>251709</v>
      </c>
      <c r="AA48" s="39" t="e">
        <f>#REF!</f>
        <v>#REF!</v>
      </c>
      <c r="AB48" s="39" t="e">
        <f>#REF!</f>
        <v>#REF!</v>
      </c>
      <c r="AC48" s="39" t="e">
        <f t="shared" si="48"/>
        <v>#REF!</v>
      </c>
      <c r="AD48" s="39" t="e">
        <f t="shared" si="49"/>
        <v>#REF!</v>
      </c>
      <c r="AE48" s="39" t="e">
        <f t="shared" si="50"/>
        <v>#REF!</v>
      </c>
    </row>
    <row r="49" spans="1:31" x14ac:dyDescent="0.25">
      <c r="A49" s="3" t="s">
        <v>41</v>
      </c>
      <c r="B49" s="56">
        <f t="shared" si="51"/>
        <v>1339612</v>
      </c>
      <c r="C49" s="32">
        <v>675435</v>
      </c>
      <c r="D49" s="32">
        <v>664177</v>
      </c>
      <c r="E49" s="6">
        <v>30.35</v>
      </c>
      <c r="F49" s="56">
        <f t="shared" si="52"/>
        <v>406573</v>
      </c>
      <c r="G49" s="33">
        <f t="shared" si="43"/>
        <v>204995</v>
      </c>
      <c r="H49" s="33">
        <f t="shared" si="44"/>
        <v>201578</v>
      </c>
      <c r="I49" s="31" t="e">
        <f>#REF!</f>
        <v>#REF!</v>
      </c>
      <c r="J49" s="31" t="e">
        <f>#REF!</f>
        <v>#REF!</v>
      </c>
      <c r="K49" s="31" t="e">
        <f t="shared" si="45"/>
        <v>#REF!</v>
      </c>
      <c r="L49" s="31" t="e">
        <f t="shared" si="53"/>
        <v>#REF!</v>
      </c>
      <c r="M49" s="31" t="e">
        <f t="shared" si="54"/>
        <v>#REF!</v>
      </c>
      <c r="N49" s="6">
        <v>30.6</v>
      </c>
      <c r="O49" s="56">
        <f t="shared" si="55"/>
        <v>409921</v>
      </c>
      <c r="P49" s="33">
        <f t="shared" si="58"/>
        <v>206683</v>
      </c>
      <c r="Q49" s="33">
        <f t="shared" si="59"/>
        <v>203238</v>
      </c>
      <c r="R49" s="31" t="e">
        <f>#REF!</f>
        <v>#REF!</v>
      </c>
      <c r="S49" s="31" t="e">
        <f>#REF!</f>
        <v>#REF!</v>
      </c>
      <c r="T49" s="31" t="e">
        <f t="shared" si="46"/>
        <v>#REF!</v>
      </c>
      <c r="U49" s="31" t="e">
        <f t="shared" si="56"/>
        <v>#REF!</v>
      </c>
      <c r="V49" s="31" t="e">
        <f t="shared" si="47"/>
        <v>#REF!</v>
      </c>
      <c r="W49" s="6">
        <v>37.5</v>
      </c>
      <c r="X49" s="56">
        <f t="shared" si="57"/>
        <v>502354</v>
      </c>
      <c r="Y49" s="33">
        <f t="shared" si="60"/>
        <v>253288</v>
      </c>
      <c r="Z49" s="33">
        <f t="shared" si="61"/>
        <v>249066</v>
      </c>
      <c r="AA49" s="31" t="e">
        <f>#REF!</f>
        <v>#REF!</v>
      </c>
      <c r="AB49" s="31" t="e">
        <f>#REF!</f>
        <v>#REF!</v>
      </c>
      <c r="AC49" s="31" t="e">
        <f t="shared" si="48"/>
        <v>#REF!</v>
      </c>
      <c r="AD49" s="31" t="e">
        <f t="shared" si="49"/>
        <v>#REF!</v>
      </c>
      <c r="AE49" s="31" t="e">
        <f t="shared" si="50"/>
        <v>#REF!</v>
      </c>
    </row>
    <row r="50" spans="1:31" s="42" customFormat="1" x14ac:dyDescent="0.25">
      <c r="A50" s="40" t="s">
        <v>42</v>
      </c>
      <c r="B50" s="52">
        <f t="shared" si="51"/>
        <v>1389950</v>
      </c>
      <c r="C50" s="20">
        <v>700377</v>
      </c>
      <c r="D50" s="20">
        <v>689573</v>
      </c>
      <c r="E50" s="11">
        <v>30.35</v>
      </c>
      <c r="F50" s="52">
        <f t="shared" si="52"/>
        <v>421849</v>
      </c>
      <c r="G50" s="46">
        <f t="shared" si="43"/>
        <v>212564</v>
      </c>
      <c r="H50" s="46">
        <f t="shared" si="44"/>
        <v>209285</v>
      </c>
      <c r="I50" s="39" t="e">
        <f>#REF!</f>
        <v>#REF!</v>
      </c>
      <c r="J50" s="39" t="e">
        <f>#REF!</f>
        <v>#REF!</v>
      </c>
      <c r="K50" s="39" t="e">
        <f t="shared" si="45"/>
        <v>#REF!</v>
      </c>
      <c r="L50" s="39" t="e">
        <f t="shared" si="53"/>
        <v>#REF!</v>
      </c>
      <c r="M50" s="39" t="e">
        <f t="shared" si="54"/>
        <v>#REF!</v>
      </c>
      <c r="N50" s="11">
        <v>30.6</v>
      </c>
      <c r="O50" s="52">
        <f t="shared" si="55"/>
        <v>425324</v>
      </c>
      <c r="P50" s="46">
        <f t="shared" si="58"/>
        <v>214315</v>
      </c>
      <c r="Q50" s="46">
        <f t="shared" si="59"/>
        <v>211009</v>
      </c>
      <c r="R50" s="39" t="e">
        <f>#REF!</f>
        <v>#REF!</v>
      </c>
      <c r="S50" s="39" t="e">
        <f>#REF!</f>
        <v>#REF!</v>
      </c>
      <c r="T50" s="39" t="e">
        <f t="shared" si="46"/>
        <v>#REF!</v>
      </c>
      <c r="U50" s="39" t="e">
        <f t="shared" si="56"/>
        <v>#REF!</v>
      </c>
      <c r="V50" s="39" t="e">
        <f t="shared" si="47"/>
        <v>#REF!</v>
      </c>
      <c r="W50" s="11">
        <v>37.5</v>
      </c>
      <c r="X50" s="52">
        <f t="shared" si="57"/>
        <v>521231</v>
      </c>
      <c r="Y50" s="46">
        <f t="shared" si="60"/>
        <v>262641</v>
      </c>
      <c r="Z50" s="46">
        <f t="shared" si="61"/>
        <v>258590</v>
      </c>
      <c r="AA50" s="39" t="e">
        <f>#REF!</f>
        <v>#REF!</v>
      </c>
      <c r="AB50" s="39" t="e">
        <f>#REF!</f>
        <v>#REF!</v>
      </c>
      <c r="AC50" s="39" t="e">
        <f t="shared" si="48"/>
        <v>#REF!</v>
      </c>
      <c r="AD50" s="39" t="e">
        <f t="shared" si="49"/>
        <v>#REF!</v>
      </c>
      <c r="AE50" s="39" t="e">
        <f t="shared" si="50"/>
        <v>#REF!</v>
      </c>
    </row>
    <row r="51" spans="1:31" s="42" customFormat="1" x14ac:dyDescent="0.25">
      <c r="A51" s="40" t="s">
        <v>43</v>
      </c>
      <c r="B51" s="52">
        <f t="shared" si="51"/>
        <v>1454804</v>
      </c>
      <c r="C51" s="20">
        <v>731358</v>
      </c>
      <c r="D51" s="20">
        <v>723446</v>
      </c>
      <c r="E51" s="11">
        <v>30.35</v>
      </c>
      <c r="F51" s="52">
        <f t="shared" si="52"/>
        <v>441533</v>
      </c>
      <c r="G51" s="46">
        <f t="shared" si="43"/>
        <v>221967</v>
      </c>
      <c r="H51" s="46">
        <f t="shared" si="44"/>
        <v>219566</v>
      </c>
      <c r="I51" s="39" t="e">
        <f>#REF!</f>
        <v>#REF!</v>
      </c>
      <c r="J51" s="39" t="e">
        <f>#REF!</f>
        <v>#REF!</v>
      </c>
      <c r="K51" s="39" t="e">
        <f t="shared" si="45"/>
        <v>#REF!</v>
      </c>
      <c r="L51" s="39" t="e">
        <f t="shared" si="53"/>
        <v>#REF!</v>
      </c>
      <c r="M51" s="39" t="e">
        <f t="shared" si="54"/>
        <v>#REF!</v>
      </c>
      <c r="N51" s="11">
        <v>30.6</v>
      </c>
      <c r="O51" s="52">
        <f t="shared" si="55"/>
        <v>445170</v>
      </c>
      <c r="P51" s="46">
        <f t="shared" si="58"/>
        <v>223796</v>
      </c>
      <c r="Q51" s="46">
        <f t="shared" si="59"/>
        <v>221374</v>
      </c>
      <c r="R51" s="39" t="e">
        <f>#REF!</f>
        <v>#REF!</v>
      </c>
      <c r="S51" s="39" t="e">
        <f>#REF!</f>
        <v>#REF!</v>
      </c>
      <c r="T51" s="39" t="e">
        <f t="shared" si="46"/>
        <v>#REF!</v>
      </c>
      <c r="U51" s="39" t="e">
        <f t="shared" si="56"/>
        <v>#REF!</v>
      </c>
      <c r="V51" s="39" t="e">
        <f t="shared" si="47"/>
        <v>#REF!</v>
      </c>
      <c r="W51" s="11">
        <v>37.5</v>
      </c>
      <c r="X51" s="52">
        <f t="shared" si="57"/>
        <v>545551</v>
      </c>
      <c r="Y51" s="46">
        <f t="shared" si="60"/>
        <v>274259</v>
      </c>
      <c r="Z51" s="46">
        <f t="shared" si="61"/>
        <v>271292</v>
      </c>
      <c r="AA51" s="39" t="e">
        <f>#REF!</f>
        <v>#REF!</v>
      </c>
      <c r="AB51" s="39" t="e">
        <f>#REF!</f>
        <v>#REF!</v>
      </c>
      <c r="AC51" s="39" t="e">
        <f t="shared" si="48"/>
        <v>#REF!</v>
      </c>
      <c r="AD51" s="39" t="e">
        <f t="shared" si="49"/>
        <v>#REF!</v>
      </c>
      <c r="AE51" s="39" t="e">
        <f t="shared" si="50"/>
        <v>#REF!</v>
      </c>
    </row>
    <row r="52" spans="1:31" x14ac:dyDescent="0.25">
      <c r="A52" s="3" t="s">
        <v>44</v>
      </c>
      <c r="B52" s="56">
        <f t="shared" si="51"/>
        <v>1534138</v>
      </c>
      <c r="C52" s="32">
        <v>771473</v>
      </c>
      <c r="D52" s="32">
        <v>762665</v>
      </c>
      <c r="E52" s="6">
        <v>30.35</v>
      </c>
      <c r="F52" s="56">
        <f t="shared" si="52"/>
        <v>465611</v>
      </c>
      <c r="G52" s="33">
        <f t="shared" si="43"/>
        <v>234142</v>
      </c>
      <c r="H52" s="33">
        <f t="shared" si="44"/>
        <v>231469</v>
      </c>
      <c r="I52" s="31" t="e">
        <f>#REF!</f>
        <v>#REF!</v>
      </c>
      <c r="J52" s="31" t="e">
        <f>#REF!</f>
        <v>#REF!</v>
      </c>
      <c r="K52" s="31" t="e">
        <f t="shared" si="45"/>
        <v>#REF!</v>
      </c>
      <c r="L52" s="31" t="e">
        <f t="shared" si="53"/>
        <v>#REF!</v>
      </c>
      <c r="M52" s="31" t="e">
        <f t="shared" si="54"/>
        <v>#REF!</v>
      </c>
      <c r="N52" s="6">
        <v>30.6</v>
      </c>
      <c r="O52" s="56">
        <f t="shared" si="55"/>
        <v>469446</v>
      </c>
      <c r="P52" s="33">
        <f t="shared" si="58"/>
        <v>236071</v>
      </c>
      <c r="Q52" s="33">
        <f t="shared" si="59"/>
        <v>233375</v>
      </c>
      <c r="R52" s="31" t="e">
        <f>#REF!</f>
        <v>#REF!</v>
      </c>
      <c r="S52" s="31" t="e">
        <f>#REF!</f>
        <v>#REF!</v>
      </c>
      <c r="T52" s="31" t="e">
        <f t="shared" si="46"/>
        <v>#REF!</v>
      </c>
      <c r="U52" s="31" t="e">
        <f t="shared" si="56"/>
        <v>#REF!</v>
      </c>
      <c r="V52" s="31" t="e">
        <f t="shared" si="47"/>
        <v>#REF!</v>
      </c>
      <c r="W52" s="6">
        <v>37.5</v>
      </c>
      <c r="X52" s="56">
        <f t="shared" si="57"/>
        <v>575301</v>
      </c>
      <c r="Y52" s="33">
        <f t="shared" si="60"/>
        <v>289302</v>
      </c>
      <c r="Z52" s="33">
        <f t="shared" si="61"/>
        <v>285999</v>
      </c>
      <c r="AA52" s="31" t="e">
        <f>#REF!</f>
        <v>#REF!</v>
      </c>
      <c r="AB52" s="31" t="e">
        <f>#REF!</f>
        <v>#REF!</v>
      </c>
      <c r="AC52" s="31" t="e">
        <f t="shared" si="48"/>
        <v>#REF!</v>
      </c>
      <c r="AD52" s="31" t="e">
        <f t="shared" si="49"/>
        <v>#REF!</v>
      </c>
      <c r="AE52" s="31" t="e">
        <f t="shared" si="50"/>
        <v>#REF!</v>
      </c>
    </row>
    <row r="53" spans="1:31" s="42" customFormat="1" x14ac:dyDescent="0.25">
      <c r="A53" s="40" t="s">
        <v>45</v>
      </c>
      <c r="B53" s="52">
        <f t="shared" si="51"/>
        <v>1536818</v>
      </c>
      <c r="C53" s="20">
        <v>770512</v>
      </c>
      <c r="D53" s="20">
        <v>766306</v>
      </c>
      <c r="E53" s="11">
        <v>30.35</v>
      </c>
      <c r="F53" s="52">
        <f t="shared" si="52"/>
        <v>466424</v>
      </c>
      <c r="G53" s="46">
        <f t="shared" si="43"/>
        <v>233850</v>
      </c>
      <c r="H53" s="46">
        <f t="shared" si="44"/>
        <v>232574</v>
      </c>
      <c r="I53" s="39" t="e">
        <f>#REF!</f>
        <v>#REF!</v>
      </c>
      <c r="J53" s="39" t="e">
        <f>#REF!</f>
        <v>#REF!</v>
      </c>
      <c r="K53" s="39" t="e">
        <f t="shared" si="45"/>
        <v>#REF!</v>
      </c>
      <c r="L53" s="39" t="e">
        <f t="shared" si="53"/>
        <v>#REF!</v>
      </c>
      <c r="M53" s="39" t="e">
        <f t="shared" si="54"/>
        <v>#REF!</v>
      </c>
      <c r="N53" s="11">
        <v>30.6</v>
      </c>
      <c r="O53" s="52">
        <f t="shared" si="55"/>
        <v>470267</v>
      </c>
      <c r="P53" s="46">
        <f t="shared" si="58"/>
        <v>235777</v>
      </c>
      <c r="Q53" s="46">
        <f t="shared" si="59"/>
        <v>234490</v>
      </c>
      <c r="R53" s="39" t="e">
        <f>#REF!</f>
        <v>#REF!</v>
      </c>
      <c r="S53" s="39" t="e">
        <f>#REF!</f>
        <v>#REF!</v>
      </c>
      <c r="T53" s="39" t="e">
        <f t="shared" si="46"/>
        <v>#REF!</v>
      </c>
      <c r="U53" s="39" t="e">
        <f t="shared" si="56"/>
        <v>#REF!</v>
      </c>
      <c r="V53" s="39" t="e">
        <f t="shared" si="47"/>
        <v>#REF!</v>
      </c>
      <c r="W53" s="11">
        <v>37.5</v>
      </c>
      <c r="X53" s="52">
        <f t="shared" si="57"/>
        <v>576307</v>
      </c>
      <c r="Y53" s="46">
        <f t="shared" si="60"/>
        <v>288942</v>
      </c>
      <c r="Z53" s="46">
        <f t="shared" si="61"/>
        <v>287365</v>
      </c>
      <c r="AA53" s="39" t="e">
        <f>#REF!</f>
        <v>#REF!</v>
      </c>
      <c r="AB53" s="39" t="e">
        <f>#REF!</f>
        <v>#REF!</v>
      </c>
      <c r="AC53" s="39" t="e">
        <f t="shared" si="48"/>
        <v>#REF!</v>
      </c>
      <c r="AD53" s="39" t="e">
        <f t="shared" si="49"/>
        <v>#REF!</v>
      </c>
      <c r="AE53" s="39" t="e">
        <f t="shared" si="50"/>
        <v>#REF!</v>
      </c>
    </row>
    <row r="54" spans="1:31" s="42" customFormat="1" x14ac:dyDescent="0.25">
      <c r="A54" s="40" t="s">
        <v>46</v>
      </c>
      <c r="B54" s="52">
        <f t="shared" si="51"/>
        <v>1732050</v>
      </c>
      <c r="C54" s="20">
        <v>865373</v>
      </c>
      <c r="D54" s="20">
        <v>866677</v>
      </c>
      <c r="E54" s="11">
        <v>30.35</v>
      </c>
      <c r="F54" s="52">
        <f t="shared" si="52"/>
        <v>525677</v>
      </c>
      <c r="G54" s="46">
        <f t="shared" si="43"/>
        <v>262641</v>
      </c>
      <c r="H54" s="46">
        <f t="shared" si="44"/>
        <v>263036</v>
      </c>
      <c r="I54" s="39" t="e">
        <f>#REF!</f>
        <v>#REF!</v>
      </c>
      <c r="J54" s="39" t="e">
        <f>#REF!</f>
        <v>#REF!</v>
      </c>
      <c r="K54" s="39" t="e">
        <f t="shared" si="45"/>
        <v>#REF!</v>
      </c>
      <c r="L54" s="39" t="e">
        <f t="shared" si="53"/>
        <v>#REF!</v>
      </c>
      <c r="M54" s="39" t="e">
        <f t="shared" si="54"/>
        <v>#REF!</v>
      </c>
      <c r="N54" s="11">
        <v>30.6</v>
      </c>
      <c r="O54" s="52">
        <f t="shared" si="55"/>
        <v>530007</v>
      </c>
      <c r="P54" s="46">
        <f t="shared" si="58"/>
        <v>264804</v>
      </c>
      <c r="Q54" s="46">
        <f t="shared" si="59"/>
        <v>265203</v>
      </c>
      <c r="R54" s="39" t="e">
        <f>#REF!</f>
        <v>#REF!</v>
      </c>
      <c r="S54" s="39" t="e">
        <f>#REF!</f>
        <v>#REF!</v>
      </c>
      <c r="T54" s="39" t="e">
        <f t="shared" si="46"/>
        <v>#REF!</v>
      </c>
      <c r="U54" s="39" t="e">
        <f t="shared" si="56"/>
        <v>#REF!</v>
      </c>
      <c r="V54" s="39" t="e">
        <f t="shared" si="47"/>
        <v>#REF!</v>
      </c>
      <c r="W54" s="11">
        <v>37.5</v>
      </c>
      <c r="X54" s="52">
        <f t="shared" si="57"/>
        <v>649519</v>
      </c>
      <c r="Y54" s="46">
        <f t="shared" si="60"/>
        <v>324515</v>
      </c>
      <c r="Z54" s="46">
        <f t="shared" si="61"/>
        <v>325004</v>
      </c>
      <c r="AA54" s="39" t="e">
        <f>#REF!</f>
        <v>#REF!</v>
      </c>
      <c r="AB54" s="39" t="e">
        <f>#REF!</f>
        <v>#REF!</v>
      </c>
      <c r="AC54" s="39" t="e">
        <f t="shared" si="48"/>
        <v>#REF!</v>
      </c>
      <c r="AD54" s="39" t="e">
        <f t="shared" si="49"/>
        <v>#REF!</v>
      </c>
      <c r="AE54" s="39" t="e">
        <f t="shared" si="50"/>
        <v>#REF!</v>
      </c>
    </row>
    <row r="55" spans="1:31" x14ac:dyDescent="0.25">
      <c r="A55" s="3" t="s">
        <v>47</v>
      </c>
      <c r="B55" s="56">
        <f t="shared" si="51"/>
        <v>1947996</v>
      </c>
      <c r="C55" s="32">
        <v>969991</v>
      </c>
      <c r="D55" s="32">
        <v>978005</v>
      </c>
      <c r="E55" s="6">
        <v>30.35</v>
      </c>
      <c r="F55" s="56">
        <f t="shared" si="52"/>
        <v>591217</v>
      </c>
      <c r="G55" s="33">
        <f t="shared" si="43"/>
        <v>294392</v>
      </c>
      <c r="H55" s="33">
        <f t="shared" si="44"/>
        <v>296825</v>
      </c>
      <c r="I55" s="31" t="e">
        <f>#REF!</f>
        <v>#REF!</v>
      </c>
      <c r="J55" s="31" t="e">
        <f>#REF!</f>
        <v>#REF!</v>
      </c>
      <c r="K55" s="31" t="e">
        <f t="shared" si="45"/>
        <v>#REF!</v>
      </c>
      <c r="L55" s="31" t="e">
        <f t="shared" si="53"/>
        <v>#REF!</v>
      </c>
      <c r="M55" s="31" t="e">
        <f t="shared" si="54"/>
        <v>#REF!</v>
      </c>
      <c r="N55" s="6">
        <v>30.6</v>
      </c>
      <c r="O55" s="56">
        <f t="shared" si="55"/>
        <v>596087</v>
      </c>
      <c r="P55" s="33">
        <f t="shared" si="58"/>
        <v>296817</v>
      </c>
      <c r="Q55" s="33">
        <f t="shared" si="59"/>
        <v>299270</v>
      </c>
      <c r="R55" s="31" t="e">
        <f>#REF!</f>
        <v>#REF!</v>
      </c>
      <c r="S55" s="31" t="e">
        <f>#REF!</f>
        <v>#REF!</v>
      </c>
      <c r="T55" s="31" t="e">
        <f t="shared" si="46"/>
        <v>#REF!</v>
      </c>
      <c r="U55" s="31" t="e">
        <f t="shared" si="56"/>
        <v>#REF!</v>
      </c>
      <c r="V55" s="31" t="e">
        <f t="shared" si="47"/>
        <v>#REF!</v>
      </c>
      <c r="W55" s="6">
        <v>37.5</v>
      </c>
      <c r="X55" s="56">
        <f t="shared" si="57"/>
        <v>730499</v>
      </c>
      <c r="Y55" s="33">
        <f t="shared" si="60"/>
        <v>363747</v>
      </c>
      <c r="Z55" s="33">
        <f t="shared" si="61"/>
        <v>366752</v>
      </c>
      <c r="AA55" s="31" t="e">
        <f>#REF!</f>
        <v>#REF!</v>
      </c>
      <c r="AB55" s="31" t="e">
        <f>#REF!</f>
        <v>#REF!</v>
      </c>
      <c r="AC55" s="31" t="e">
        <f t="shared" si="48"/>
        <v>#REF!</v>
      </c>
      <c r="AD55" s="31" t="e">
        <f t="shared" si="49"/>
        <v>#REF!</v>
      </c>
      <c r="AE55" s="31" t="e">
        <f t="shared" si="50"/>
        <v>#REF!</v>
      </c>
    </row>
    <row r="56" spans="1:31" s="42" customFormat="1" x14ac:dyDescent="0.25">
      <c r="A56" s="40" t="s">
        <v>48</v>
      </c>
      <c r="B56" s="52">
        <f t="shared" si="51"/>
        <v>2153788</v>
      </c>
      <c r="C56" s="20">
        <v>1069417</v>
      </c>
      <c r="D56" s="20">
        <v>1084371</v>
      </c>
      <c r="E56" s="11">
        <v>30.35</v>
      </c>
      <c r="F56" s="52">
        <f t="shared" si="52"/>
        <v>653675</v>
      </c>
      <c r="G56" s="46">
        <f t="shared" si="43"/>
        <v>324568</v>
      </c>
      <c r="H56" s="46">
        <f t="shared" si="44"/>
        <v>329107</v>
      </c>
      <c r="I56" s="39" t="e">
        <f>#REF!</f>
        <v>#REF!</v>
      </c>
      <c r="J56" s="39" t="e">
        <f>#REF!</f>
        <v>#REF!</v>
      </c>
      <c r="K56" s="39" t="e">
        <f t="shared" si="45"/>
        <v>#REF!</v>
      </c>
      <c r="L56" s="39" t="e">
        <f t="shared" si="53"/>
        <v>#REF!</v>
      </c>
      <c r="M56" s="39" t="e">
        <f t="shared" si="54"/>
        <v>#REF!</v>
      </c>
      <c r="N56" s="11">
        <v>30.6</v>
      </c>
      <c r="O56" s="52">
        <f t="shared" si="55"/>
        <v>659060</v>
      </c>
      <c r="P56" s="46">
        <f t="shared" si="58"/>
        <v>327242</v>
      </c>
      <c r="Q56" s="46">
        <f t="shared" si="59"/>
        <v>331818</v>
      </c>
      <c r="R56" s="39" t="e">
        <f>#REF!</f>
        <v>#REF!</v>
      </c>
      <c r="S56" s="39" t="e">
        <f>#REF!</f>
        <v>#REF!</v>
      </c>
      <c r="T56" s="39" t="e">
        <f t="shared" si="46"/>
        <v>#REF!</v>
      </c>
      <c r="U56" s="39" t="e">
        <f t="shared" si="56"/>
        <v>#REF!</v>
      </c>
      <c r="V56" s="39" t="e">
        <f t="shared" si="47"/>
        <v>#REF!</v>
      </c>
      <c r="W56" s="11">
        <v>37.5</v>
      </c>
      <c r="X56" s="52">
        <f t="shared" si="57"/>
        <v>807670</v>
      </c>
      <c r="Y56" s="46">
        <f t="shared" si="60"/>
        <v>401031</v>
      </c>
      <c r="Z56" s="46">
        <f t="shared" si="61"/>
        <v>406639</v>
      </c>
      <c r="AA56" s="39" t="e">
        <f>#REF!</f>
        <v>#REF!</v>
      </c>
      <c r="AB56" s="39" t="e">
        <f>#REF!</f>
        <v>#REF!</v>
      </c>
      <c r="AC56" s="39" t="e">
        <f t="shared" si="48"/>
        <v>#REF!</v>
      </c>
      <c r="AD56" s="39" t="e">
        <f t="shared" si="49"/>
        <v>#REF!</v>
      </c>
      <c r="AE56" s="39" t="e">
        <f t="shared" si="50"/>
        <v>#REF!</v>
      </c>
    </row>
    <row r="57" spans="1:31" s="42" customFormat="1" x14ac:dyDescent="0.25">
      <c r="A57" s="40" t="s">
        <v>49</v>
      </c>
      <c r="B57" s="52">
        <f t="shared" si="51"/>
        <v>2327112</v>
      </c>
      <c r="C57" s="20">
        <v>1152639</v>
      </c>
      <c r="D57" s="20">
        <v>1174473</v>
      </c>
      <c r="E57" s="11">
        <v>30.35</v>
      </c>
      <c r="F57" s="52">
        <f t="shared" si="52"/>
        <v>706279</v>
      </c>
      <c r="G57" s="46">
        <f t="shared" si="43"/>
        <v>349826</v>
      </c>
      <c r="H57" s="46">
        <f t="shared" si="44"/>
        <v>356453</v>
      </c>
      <c r="I57" s="39" t="e">
        <f>#REF!</f>
        <v>#REF!</v>
      </c>
      <c r="J57" s="39" t="e">
        <f>#REF!</f>
        <v>#REF!</v>
      </c>
      <c r="K57" s="39" t="e">
        <f t="shared" si="45"/>
        <v>#REF!</v>
      </c>
      <c r="L57" s="39" t="e">
        <f t="shared" si="53"/>
        <v>#REF!</v>
      </c>
      <c r="M57" s="39" t="e">
        <f t="shared" si="54"/>
        <v>#REF!</v>
      </c>
      <c r="N57" s="11">
        <v>30.6</v>
      </c>
      <c r="O57" s="52">
        <f t="shared" si="55"/>
        <v>712097</v>
      </c>
      <c r="P57" s="46">
        <f t="shared" si="58"/>
        <v>352708</v>
      </c>
      <c r="Q57" s="46">
        <f t="shared" si="59"/>
        <v>359389</v>
      </c>
      <c r="R57" s="39" t="e">
        <f>#REF!</f>
        <v>#REF!</v>
      </c>
      <c r="S57" s="39" t="e">
        <f>#REF!</f>
        <v>#REF!</v>
      </c>
      <c r="T57" s="39" t="e">
        <f t="shared" si="46"/>
        <v>#REF!</v>
      </c>
      <c r="U57" s="39" t="e">
        <f t="shared" si="56"/>
        <v>#REF!</v>
      </c>
      <c r="V57" s="39" t="e">
        <f t="shared" si="47"/>
        <v>#REF!</v>
      </c>
      <c r="W57" s="11">
        <v>37.5</v>
      </c>
      <c r="X57" s="52">
        <f t="shared" si="57"/>
        <v>872667</v>
      </c>
      <c r="Y57" s="46">
        <f t="shared" si="60"/>
        <v>432240</v>
      </c>
      <c r="Z57" s="46">
        <f t="shared" si="61"/>
        <v>440427</v>
      </c>
      <c r="AA57" s="39" t="e">
        <f>#REF!</f>
        <v>#REF!</v>
      </c>
      <c r="AB57" s="39" t="e">
        <f>#REF!</f>
        <v>#REF!</v>
      </c>
      <c r="AC57" s="39" t="e">
        <f t="shared" si="48"/>
        <v>#REF!</v>
      </c>
      <c r="AD57" s="39" t="e">
        <f t="shared" si="49"/>
        <v>#REF!</v>
      </c>
      <c r="AE57" s="39" t="e">
        <f t="shared" si="50"/>
        <v>#REF!</v>
      </c>
    </row>
    <row r="58" spans="1:31" x14ac:dyDescent="0.25">
      <c r="A58" s="3" t="s">
        <v>50</v>
      </c>
      <c r="B58" s="56">
        <f t="shared" si="51"/>
        <v>2504286</v>
      </c>
      <c r="C58" s="32">
        <v>1233734</v>
      </c>
      <c r="D58" s="32">
        <v>1270552</v>
      </c>
      <c r="E58" s="6">
        <v>30.35</v>
      </c>
      <c r="F58" s="56">
        <f t="shared" si="52"/>
        <v>760051</v>
      </c>
      <c r="G58" s="33">
        <f t="shared" si="43"/>
        <v>374438</v>
      </c>
      <c r="H58" s="33">
        <f t="shared" si="44"/>
        <v>385613</v>
      </c>
      <c r="I58" s="31" t="e">
        <f>#REF!</f>
        <v>#REF!</v>
      </c>
      <c r="J58" s="31" t="e">
        <f>#REF!</f>
        <v>#REF!</v>
      </c>
      <c r="K58" s="31" t="e">
        <f t="shared" si="45"/>
        <v>#REF!</v>
      </c>
      <c r="L58" s="31" t="e">
        <f t="shared" si="53"/>
        <v>#REF!</v>
      </c>
      <c r="M58" s="31" t="e">
        <f t="shared" si="54"/>
        <v>#REF!</v>
      </c>
      <c r="N58" s="6">
        <v>30.6</v>
      </c>
      <c r="O58" s="56">
        <f t="shared" si="55"/>
        <v>766312</v>
      </c>
      <c r="P58" s="33">
        <f t="shared" si="58"/>
        <v>377523</v>
      </c>
      <c r="Q58" s="33">
        <f t="shared" si="59"/>
        <v>388789</v>
      </c>
      <c r="R58" s="31" t="e">
        <f>#REF!</f>
        <v>#REF!</v>
      </c>
      <c r="S58" s="31" t="e">
        <f>#REF!</f>
        <v>#REF!</v>
      </c>
      <c r="T58" s="31" t="e">
        <f t="shared" si="46"/>
        <v>#REF!</v>
      </c>
      <c r="U58" s="31" t="e">
        <f t="shared" si="56"/>
        <v>#REF!</v>
      </c>
      <c r="V58" s="31" t="e">
        <f t="shared" si="47"/>
        <v>#REF!</v>
      </c>
      <c r="W58" s="6">
        <v>37.5</v>
      </c>
      <c r="X58" s="56">
        <f t="shared" si="57"/>
        <v>939107</v>
      </c>
      <c r="Y58" s="33">
        <f t="shared" si="60"/>
        <v>462650</v>
      </c>
      <c r="Z58" s="33">
        <f t="shared" si="61"/>
        <v>476457</v>
      </c>
      <c r="AA58" s="31" t="e">
        <f>#REF!</f>
        <v>#REF!</v>
      </c>
      <c r="AB58" s="31" t="e">
        <f>#REF!</f>
        <v>#REF!</v>
      </c>
      <c r="AC58" s="31" t="e">
        <f t="shared" si="48"/>
        <v>#REF!</v>
      </c>
      <c r="AD58" s="31" t="e">
        <f t="shared" si="49"/>
        <v>#REF!</v>
      </c>
      <c r="AE58" s="31" t="e">
        <f t="shared" si="50"/>
        <v>#REF!</v>
      </c>
    </row>
    <row r="59" spans="1:31" s="42" customFormat="1" x14ac:dyDescent="0.25">
      <c r="A59" s="40" t="s">
        <v>51</v>
      </c>
      <c r="B59" s="52">
        <f t="shared" si="51"/>
        <v>2658628</v>
      </c>
      <c r="C59" s="20">
        <v>1308314</v>
      </c>
      <c r="D59" s="20">
        <v>1350314</v>
      </c>
      <c r="E59" s="11">
        <v>30.35</v>
      </c>
      <c r="F59" s="52">
        <f t="shared" si="52"/>
        <v>806893</v>
      </c>
      <c r="G59" s="46">
        <f t="shared" si="43"/>
        <v>397073</v>
      </c>
      <c r="H59" s="46">
        <f t="shared" si="44"/>
        <v>409820</v>
      </c>
      <c r="I59" s="39" t="e">
        <f>#REF!</f>
        <v>#REF!</v>
      </c>
      <c r="J59" s="39" t="e">
        <f>#REF!</f>
        <v>#REF!</v>
      </c>
      <c r="K59" s="39" t="e">
        <f t="shared" si="45"/>
        <v>#REF!</v>
      </c>
      <c r="L59" s="39" t="e">
        <f t="shared" si="53"/>
        <v>#REF!</v>
      </c>
      <c r="M59" s="39" t="e">
        <f t="shared" si="54"/>
        <v>#REF!</v>
      </c>
      <c r="N59" s="11">
        <v>30.6</v>
      </c>
      <c r="O59" s="52">
        <f t="shared" si="55"/>
        <v>813540</v>
      </c>
      <c r="P59" s="46">
        <f t="shared" si="58"/>
        <v>400344</v>
      </c>
      <c r="Q59" s="46">
        <f t="shared" si="59"/>
        <v>413196</v>
      </c>
      <c r="R59" s="39" t="e">
        <f>#REF!</f>
        <v>#REF!</v>
      </c>
      <c r="S59" s="39" t="e">
        <f>#REF!</f>
        <v>#REF!</v>
      </c>
      <c r="T59" s="39" t="e">
        <f t="shared" si="46"/>
        <v>#REF!</v>
      </c>
      <c r="U59" s="39" t="e">
        <f t="shared" si="56"/>
        <v>#REF!</v>
      </c>
      <c r="V59" s="39" t="e">
        <f t="shared" si="47"/>
        <v>#REF!</v>
      </c>
      <c r="W59" s="11">
        <v>37.5</v>
      </c>
      <c r="X59" s="52">
        <f t="shared" si="57"/>
        <v>996986</v>
      </c>
      <c r="Y59" s="46">
        <f t="shared" si="60"/>
        <v>490618</v>
      </c>
      <c r="Z59" s="46">
        <f t="shared" si="61"/>
        <v>506368</v>
      </c>
      <c r="AA59" s="39" t="e">
        <f>#REF!</f>
        <v>#REF!</v>
      </c>
      <c r="AB59" s="39" t="e">
        <f>#REF!</f>
        <v>#REF!</v>
      </c>
      <c r="AC59" s="39" t="e">
        <f t="shared" si="48"/>
        <v>#REF!</v>
      </c>
      <c r="AD59" s="39" t="e">
        <f t="shared" si="49"/>
        <v>#REF!</v>
      </c>
      <c r="AE59" s="39" t="e">
        <f t="shared" si="50"/>
        <v>#REF!</v>
      </c>
    </row>
    <row r="60" spans="1:31" s="42" customFormat="1" x14ac:dyDescent="0.25">
      <c r="A60" s="40" t="s">
        <v>52</v>
      </c>
      <c r="B60" s="52">
        <f t="shared" si="51"/>
        <v>2632731</v>
      </c>
      <c r="C60" s="20">
        <v>1288656</v>
      </c>
      <c r="D60" s="20">
        <v>1344075</v>
      </c>
      <c r="E60" s="11">
        <v>30.35</v>
      </c>
      <c r="F60" s="52">
        <f t="shared" si="52"/>
        <v>799034</v>
      </c>
      <c r="G60" s="46">
        <f t="shared" si="43"/>
        <v>391107</v>
      </c>
      <c r="H60" s="46">
        <f t="shared" si="44"/>
        <v>407927</v>
      </c>
      <c r="I60" s="39" t="e">
        <f>#REF!</f>
        <v>#REF!</v>
      </c>
      <c r="J60" s="39" t="e">
        <f>#REF!</f>
        <v>#REF!</v>
      </c>
      <c r="K60" s="39" t="e">
        <f t="shared" si="45"/>
        <v>#REF!</v>
      </c>
      <c r="L60" s="39" t="e">
        <f t="shared" si="53"/>
        <v>#REF!</v>
      </c>
      <c r="M60" s="39" t="e">
        <f t="shared" si="54"/>
        <v>#REF!</v>
      </c>
      <c r="N60" s="11">
        <v>30.6</v>
      </c>
      <c r="O60" s="52">
        <f t="shared" si="55"/>
        <v>805616</v>
      </c>
      <c r="P60" s="46">
        <f t="shared" si="58"/>
        <v>394329</v>
      </c>
      <c r="Q60" s="46">
        <f t="shared" si="59"/>
        <v>411287</v>
      </c>
      <c r="R60" s="39" t="e">
        <f>#REF!</f>
        <v>#REF!</v>
      </c>
      <c r="S60" s="39" t="e">
        <f>#REF!</f>
        <v>#REF!</v>
      </c>
      <c r="T60" s="39" t="e">
        <f t="shared" si="46"/>
        <v>#REF!</v>
      </c>
      <c r="U60" s="39" t="e">
        <f t="shared" si="56"/>
        <v>#REF!</v>
      </c>
      <c r="V60" s="39" t="e">
        <f t="shared" si="47"/>
        <v>#REF!</v>
      </c>
      <c r="W60" s="11">
        <v>37.5</v>
      </c>
      <c r="X60" s="52">
        <f t="shared" si="57"/>
        <v>987274</v>
      </c>
      <c r="Y60" s="46">
        <f t="shared" si="60"/>
        <v>483246</v>
      </c>
      <c r="Z60" s="46">
        <f t="shared" si="61"/>
        <v>504028</v>
      </c>
      <c r="AA60" s="39" t="e">
        <f>#REF!</f>
        <v>#REF!</v>
      </c>
      <c r="AB60" s="39" t="e">
        <f>#REF!</f>
        <v>#REF!</v>
      </c>
      <c r="AC60" s="39" t="e">
        <f t="shared" si="48"/>
        <v>#REF!</v>
      </c>
      <c r="AD60" s="39" t="e">
        <f t="shared" si="49"/>
        <v>#REF!</v>
      </c>
      <c r="AE60" s="39" t="e">
        <f t="shared" si="50"/>
        <v>#REF!</v>
      </c>
    </row>
    <row r="61" spans="1:31" x14ac:dyDescent="0.25">
      <c r="A61" s="3" t="s">
        <v>53</v>
      </c>
      <c r="B61" s="56">
        <f t="shared" si="51"/>
        <v>2505427</v>
      </c>
      <c r="C61" s="32">
        <v>1222953</v>
      </c>
      <c r="D61" s="32">
        <v>1282474</v>
      </c>
      <c r="E61" s="6">
        <v>30.35</v>
      </c>
      <c r="F61" s="56">
        <f t="shared" si="52"/>
        <v>760397</v>
      </c>
      <c r="G61" s="33">
        <f t="shared" si="43"/>
        <v>371166</v>
      </c>
      <c r="H61" s="33">
        <f t="shared" si="44"/>
        <v>389231</v>
      </c>
      <c r="I61" s="31" t="e">
        <f>#REF!</f>
        <v>#REF!</v>
      </c>
      <c r="J61" s="31" t="e">
        <f>#REF!</f>
        <v>#REF!</v>
      </c>
      <c r="K61" s="31" t="e">
        <f t="shared" si="45"/>
        <v>#REF!</v>
      </c>
      <c r="L61" s="31" t="e">
        <f t="shared" si="53"/>
        <v>#REF!</v>
      </c>
      <c r="M61" s="31" t="e">
        <f t="shared" si="54"/>
        <v>#REF!</v>
      </c>
      <c r="N61" s="6">
        <v>30.6</v>
      </c>
      <c r="O61" s="56">
        <f t="shared" si="55"/>
        <v>766661</v>
      </c>
      <c r="P61" s="33">
        <f t="shared" si="58"/>
        <v>374224</v>
      </c>
      <c r="Q61" s="33">
        <f t="shared" si="59"/>
        <v>392437</v>
      </c>
      <c r="R61" s="31" t="e">
        <f>#REF!</f>
        <v>#REF!</v>
      </c>
      <c r="S61" s="31" t="e">
        <f>#REF!</f>
        <v>#REF!</v>
      </c>
      <c r="T61" s="31" t="e">
        <f t="shared" si="46"/>
        <v>#REF!</v>
      </c>
      <c r="U61" s="31" t="e">
        <f t="shared" si="56"/>
        <v>#REF!</v>
      </c>
      <c r="V61" s="31" t="e">
        <f t="shared" si="47"/>
        <v>#REF!</v>
      </c>
      <c r="W61" s="6">
        <v>37.5</v>
      </c>
      <c r="X61" s="56">
        <f t="shared" si="57"/>
        <v>939535</v>
      </c>
      <c r="Y61" s="33">
        <f t="shared" si="60"/>
        <v>458607</v>
      </c>
      <c r="Z61" s="33">
        <f t="shared" si="61"/>
        <v>480928</v>
      </c>
      <c r="AA61" s="31" t="e">
        <f>#REF!</f>
        <v>#REF!</v>
      </c>
      <c r="AB61" s="31" t="e">
        <f>#REF!</f>
        <v>#REF!</v>
      </c>
      <c r="AC61" s="31" t="e">
        <f t="shared" si="48"/>
        <v>#REF!</v>
      </c>
      <c r="AD61" s="31" t="e">
        <f t="shared" si="49"/>
        <v>#REF!</v>
      </c>
      <c r="AE61" s="31" t="e">
        <f t="shared" si="50"/>
        <v>#REF!</v>
      </c>
    </row>
    <row r="62" spans="1:31" s="42" customFormat="1" x14ac:dyDescent="0.25">
      <c r="A62" s="40" t="s">
        <v>54</v>
      </c>
      <c r="B62" s="52">
        <f t="shared" si="51"/>
        <v>2521784</v>
      </c>
      <c r="C62" s="20">
        <v>1227319</v>
      </c>
      <c r="D62" s="20">
        <v>1294465</v>
      </c>
      <c r="E62" s="11">
        <v>30.35</v>
      </c>
      <c r="F62" s="52">
        <f t="shared" si="52"/>
        <v>765361</v>
      </c>
      <c r="G62" s="46">
        <f t="shared" si="43"/>
        <v>372491</v>
      </c>
      <c r="H62" s="46">
        <f t="shared" si="44"/>
        <v>392870</v>
      </c>
      <c r="I62" s="39" t="e">
        <f>#REF!</f>
        <v>#REF!</v>
      </c>
      <c r="J62" s="39" t="e">
        <f>#REF!</f>
        <v>#REF!</v>
      </c>
      <c r="K62" s="39" t="e">
        <f t="shared" si="45"/>
        <v>#REF!</v>
      </c>
      <c r="L62" s="39" t="e">
        <f t="shared" si="53"/>
        <v>#REF!</v>
      </c>
      <c r="M62" s="39" t="e">
        <f t="shared" si="54"/>
        <v>#REF!</v>
      </c>
      <c r="N62" s="11">
        <v>30.6</v>
      </c>
      <c r="O62" s="52">
        <f t="shared" si="55"/>
        <v>771666</v>
      </c>
      <c r="P62" s="46">
        <f t="shared" si="58"/>
        <v>375560</v>
      </c>
      <c r="Q62" s="46">
        <f t="shared" si="59"/>
        <v>396106</v>
      </c>
      <c r="R62" s="39" t="e">
        <f>#REF!</f>
        <v>#REF!</v>
      </c>
      <c r="S62" s="39" t="e">
        <f>#REF!</f>
        <v>#REF!</v>
      </c>
      <c r="T62" s="39" t="e">
        <f t="shared" si="46"/>
        <v>#REF!</v>
      </c>
      <c r="U62" s="39" t="e">
        <f t="shared" si="56"/>
        <v>#REF!</v>
      </c>
      <c r="V62" s="39" t="e">
        <f t="shared" si="47"/>
        <v>#REF!</v>
      </c>
      <c r="W62" s="11">
        <v>37.5</v>
      </c>
      <c r="X62" s="52">
        <f t="shared" si="57"/>
        <v>945669</v>
      </c>
      <c r="Y62" s="46">
        <f t="shared" si="60"/>
        <v>460245</v>
      </c>
      <c r="Z62" s="46">
        <f t="shared" si="61"/>
        <v>485424</v>
      </c>
      <c r="AA62" s="39" t="e">
        <f>#REF!</f>
        <v>#REF!</v>
      </c>
      <c r="AB62" s="39" t="e">
        <f>#REF!</f>
        <v>#REF!</v>
      </c>
      <c r="AC62" s="39" t="e">
        <f t="shared" si="48"/>
        <v>#REF!</v>
      </c>
      <c r="AD62" s="39" t="e">
        <f t="shared" si="49"/>
        <v>#REF!</v>
      </c>
      <c r="AE62" s="39" t="e">
        <f t="shared" si="50"/>
        <v>#REF!</v>
      </c>
    </row>
    <row r="63" spans="1:31" s="42" customFormat="1" x14ac:dyDescent="0.25">
      <c r="A63" s="40" t="s">
        <v>55</v>
      </c>
      <c r="B63" s="52">
        <f t="shared" si="51"/>
        <v>2561560</v>
      </c>
      <c r="C63" s="20">
        <v>1240111</v>
      </c>
      <c r="D63" s="20">
        <v>1321449</v>
      </c>
      <c r="E63" s="11">
        <v>30.35</v>
      </c>
      <c r="F63" s="52">
        <f t="shared" si="52"/>
        <v>777434</v>
      </c>
      <c r="G63" s="46">
        <f t="shared" si="43"/>
        <v>376374</v>
      </c>
      <c r="H63" s="46">
        <f t="shared" si="44"/>
        <v>401060</v>
      </c>
      <c r="I63" s="39" t="e">
        <f>#REF!</f>
        <v>#REF!</v>
      </c>
      <c r="J63" s="39" t="e">
        <f>#REF!</f>
        <v>#REF!</v>
      </c>
      <c r="K63" s="39" t="e">
        <f t="shared" si="45"/>
        <v>#REF!</v>
      </c>
      <c r="L63" s="39" t="e">
        <f t="shared" si="53"/>
        <v>#REF!</v>
      </c>
      <c r="M63" s="39" t="e">
        <f t="shared" si="54"/>
        <v>#REF!</v>
      </c>
      <c r="N63" s="11">
        <v>30.6</v>
      </c>
      <c r="O63" s="52">
        <f t="shared" si="55"/>
        <v>783837</v>
      </c>
      <c r="P63" s="46">
        <f t="shared" si="58"/>
        <v>379474</v>
      </c>
      <c r="Q63" s="46">
        <f t="shared" si="59"/>
        <v>404363</v>
      </c>
      <c r="R63" s="39" t="e">
        <f>#REF!</f>
        <v>#REF!</v>
      </c>
      <c r="S63" s="39" t="e">
        <f>#REF!</f>
        <v>#REF!</v>
      </c>
      <c r="T63" s="39" t="e">
        <f t="shared" si="46"/>
        <v>#REF!</v>
      </c>
      <c r="U63" s="39" t="e">
        <f t="shared" si="56"/>
        <v>#REF!</v>
      </c>
      <c r="V63" s="39" t="e">
        <f t="shared" si="47"/>
        <v>#REF!</v>
      </c>
      <c r="W63" s="11">
        <v>37.5</v>
      </c>
      <c r="X63" s="52">
        <f t="shared" si="57"/>
        <v>960585</v>
      </c>
      <c r="Y63" s="46">
        <f t="shared" si="60"/>
        <v>465042</v>
      </c>
      <c r="Z63" s="46">
        <f t="shared" si="61"/>
        <v>495543</v>
      </c>
      <c r="AA63" s="39" t="e">
        <f>#REF!</f>
        <v>#REF!</v>
      </c>
      <c r="AB63" s="39" t="e">
        <f>#REF!</f>
        <v>#REF!</v>
      </c>
      <c r="AC63" s="39" t="e">
        <f t="shared" si="48"/>
        <v>#REF!</v>
      </c>
      <c r="AD63" s="39" t="e">
        <f t="shared" si="49"/>
        <v>#REF!</v>
      </c>
      <c r="AE63" s="39" t="e">
        <f t="shared" si="50"/>
        <v>#REF!</v>
      </c>
    </row>
    <row r="64" spans="1:31" x14ac:dyDescent="0.25">
      <c r="A64" s="3" t="s">
        <v>56</v>
      </c>
      <c r="B64" s="56">
        <f t="shared" si="51"/>
        <v>2380459</v>
      </c>
      <c r="C64" s="32">
        <v>1149966</v>
      </c>
      <c r="D64" s="32">
        <v>1230493</v>
      </c>
      <c r="E64" s="6">
        <v>30.35</v>
      </c>
      <c r="F64" s="56">
        <f t="shared" si="52"/>
        <v>722470</v>
      </c>
      <c r="G64" s="33">
        <f t="shared" si="43"/>
        <v>349015</v>
      </c>
      <c r="H64" s="33">
        <f t="shared" si="44"/>
        <v>373455</v>
      </c>
      <c r="I64" s="31" t="e">
        <f>#REF!</f>
        <v>#REF!</v>
      </c>
      <c r="J64" s="31" t="e">
        <f>#REF!</f>
        <v>#REF!</v>
      </c>
      <c r="K64" s="31" t="e">
        <f t="shared" si="45"/>
        <v>#REF!</v>
      </c>
      <c r="L64" s="31" t="e">
        <f t="shared" si="53"/>
        <v>#REF!</v>
      </c>
      <c r="M64" s="31" t="e">
        <f t="shared" si="54"/>
        <v>#REF!</v>
      </c>
      <c r="N64" s="6">
        <v>30.6</v>
      </c>
      <c r="O64" s="56">
        <f t="shared" si="55"/>
        <v>728421</v>
      </c>
      <c r="P64" s="33">
        <f t="shared" si="58"/>
        <v>351890</v>
      </c>
      <c r="Q64" s="33">
        <f t="shared" si="59"/>
        <v>376531</v>
      </c>
      <c r="R64" s="31" t="e">
        <f>#REF!</f>
        <v>#REF!</v>
      </c>
      <c r="S64" s="31" t="e">
        <f>#REF!</f>
        <v>#REF!</v>
      </c>
      <c r="T64" s="31" t="e">
        <f t="shared" si="46"/>
        <v>#REF!</v>
      </c>
      <c r="U64" s="31" t="e">
        <f t="shared" si="56"/>
        <v>#REF!</v>
      </c>
      <c r="V64" s="31" t="e">
        <f t="shared" si="47"/>
        <v>#REF!</v>
      </c>
      <c r="W64" s="6">
        <v>37.5</v>
      </c>
      <c r="X64" s="56">
        <f t="shared" si="57"/>
        <v>892672</v>
      </c>
      <c r="Y64" s="33">
        <f t="shared" si="60"/>
        <v>431237</v>
      </c>
      <c r="Z64" s="33">
        <f t="shared" si="61"/>
        <v>461435</v>
      </c>
      <c r="AA64" s="31" t="e">
        <f>#REF!</f>
        <v>#REF!</v>
      </c>
      <c r="AB64" s="31" t="e">
        <f>#REF!</f>
        <v>#REF!</v>
      </c>
      <c r="AC64" s="31" t="e">
        <f t="shared" si="48"/>
        <v>#REF!</v>
      </c>
      <c r="AD64" s="31" t="e">
        <f t="shared" si="49"/>
        <v>#REF!</v>
      </c>
      <c r="AE64" s="31" t="e">
        <f t="shared" si="50"/>
        <v>#REF!</v>
      </c>
    </row>
    <row r="65" spans="1:31" s="42" customFormat="1" x14ac:dyDescent="0.25">
      <c r="A65" s="40" t="s">
        <v>57</v>
      </c>
      <c r="B65" s="52">
        <f t="shared" si="51"/>
        <v>2276102</v>
      </c>
      <c r="C65" s="20">
        <v>1095102</v>
      </c>
      <c r="D65" s="20">
        <v>1181000</v>
      </c>
      <c r="E65" s="11">
        <v>30.35</v>
      </c>
      <c r="F65" s="52">
        <f t="shared" si="52"/>
        <v>690797</v>
      </c>
      <c r="G65" s="46">
        <f t="shared" si="43"/>
        <v>332363</v>
      </c>
      <c r="H65" s="46">
        <f t="shared" si="44"/>
        <v>358434</v>
      </c>
      <c r="I65" s="39" t="e">
        <f>#REF!</f>
        <v>#REF!</v>
      </c>
      <c r="J65" s="39" t="e">
        <f>#REF!</f>
        <v>#REF!</v>
      </c>
      <c r="K65" s="39" t="e">
        <f t="shared" si="45"/>
        <v>#REF!</v>
      </c>
      <c r="L65" s="39" t="e">
        <f t="shared" si="53"/>
        <v>#REF!</v>
      </c>
      <c r="M65" s="39" t="e">
        <f t="shared" si="54"/>
        <v>#REF!</v>
      </c>
      <c r="N65" s="11">
        <v>30.6</v>
      </c>
      <c r="O65" s="52">
        <f t="shared" si="55"/>
        <v>696487</v>
      </c>
      <c r="P65" s="46">
        <f t="shared" si="58"/>
        <v>335101</v>
      </c>
      <c r="Q65" s="46">
        <f t="shared" si="59"/>
        <v>361386</v>
      </c>
      <c r="R65" s="39" t="e">
        <f>#REF!</f>
        <v>#REF!</v>
      </c>
      <c r="S65" s="39" t="e">
        <f>#REF!</f>
        <v>#REF!</v>
      </c>
      <c r="T65" s="39" t="e">
        <f t="shared" si="46"/>
        <v>#REF!</v>
      </c>
      <c r="U65" s="39" t="e">
        <f t="shared" si="56"/>
        <v>#REF!</v>
      </c>
      <c r="V65" s="39" t="e">
        <f t="shared" si="47"/>
        <v>#REF!</v>
      </c>
      <c r="W65" s="11">
        <v>37.5</v>
      </c>
      <c r="X65" s="52">
        <f t="shared" si="57"/>
        <v>853538</v>
      </c>
      <c r="Y65" s="46">
        <f t="shared" si="60"/>
        <v>410663</v>
      </c>
      <c r="Z65" s="46">
        <f t="shared" si="61"/>
        <v>442875</v>
      </c>
      <c r="AA65" s="39" t="e">
        <f>#REF!</f>
        <v>#REF!</v>
      </c>
      <c r="AB65" s="39" t="e">
        <f>#REF!</f>
        <v>#REF!</v>
      </c>
      <c r="AC65" s="39" t="e">
        <f t="shared" si="48"/>
        <v>#REF!</v>
      </c>
      <c r="AD65" s="39" t="e">
        <f t="shared" si="49"/>
        <v>#REF!</v>
      </c>
      <c r="AE65" s="39" t="e">
        <f t="shared" si="50"/>
        <v>#REF!</v>
      </c>
    </row>
    <row r="66" spans="1:31" s="42" customFormat="1" x14ac:dyDescent="0.25">
      <c r="A66" s="40" t="s">
        <v>58</v>
      </c>
      <c r="B66" s="52">
        <f t="shared" si="51"/>
        <v>2218536</v>
      </c>
      <c r="C66" s="20">
        <v>1065768</v>
      </c>
      <c r="D66" s="20">
        <v>1152768</v>
      </c>
      <c r="E66" s="11">
        <v>30.35</v>
      </c>
      <c r="F66" s="52">
        <f t="shared" si="52"/>
        <v>673326</v>
      </c>
      <c r="G66" s="46">
        <f t="shared" si="43"/>
        <v>323461</v>
      </c>
      <c r="H66" s="46">
        <f t="shared" si="44"/>
        <v>349865</v>
      </c>
      <c r="I66" s="39" t="e">
        <f>#REF!</f>
        <v>#REF!</v>
      </c>
      <c r="J66" s="39" t="e">
        <f>#REF!</f>
        <v>#REF!</v>
      </c>
      <c r="K66" s="39" t="e">
        <f t="shared" si="45"/>
        <v>#REF!</v>
      </c>
      <c r="L66" s="39" t="e">
        <f t="shared" si="53"/>
        <v>#REF!</v>
      </c>
      <c r="M66" s="39" t="e">
        <f t="shared" si="54"/>
        <v>#REF!</v>
      </c>
      <c r="N66" s="11">
        <v>30.6</v>
      </c>
      <c r="O66" s="52">
        <f t="shared" si="55"/>
        <v>678872</v>
      </c>
      <c r="P66" s="46">
        <f t="shared" si="58"/>
        <v>326125</v>
      </c>
      <c r="Q66" s="46">
        <f t="shared" si="59"/>
        <v>352747</v>
      </c>
      <c r="R66" s="39" t="e">
        <f>#REF!</f>
        <v>#REF!</v>
      </c>
      <c r="S66" s="39" t="e">
        <f>#REF!</f>
        <v>#REF!</v>
      </c>
      <c r="T66" s="39" t="e">
        <f t="shared" si="46"/>
        <v>#REF!</v>
      </c>
      <c r="U66" s="39" t="e">
        <f t="shared" si="56"/>
        <v>#REF!</v>
      </c>
      <c r="V66" s="39" t="e">
        <f t="shared" si="47"/>
        <v>#REF!</v>
      </c>
      <c r="W66" s="11">
        <v>37.5</v>
      </c>
      <c r="X66" s="52">
        <f t="shared" si="57"/>
        <v>831951</v>
      </c>
      <c r="Y66" s="46">
        <f t="shared" si="60"/>
        <v>399663</v>
      </c>
      <c r="Z66" s="46">
        <f t="shared" si="61"/>
        <v>432288</v>
      </c>
      <c r="AA66" s="39" t="e">
        <f>#REF!</f>
        <v>#REF!</v>
      </c>
      <c r="AB66" s="39" t="e">
        <f>#REF!</f>
        <v>#REF!</v>
      </c>
      <c r="AC66" s="39" t="e">
        <f t="shared" si="48"/>
        <v>#REF!</v>
      </c>
      <c r="AD66" s="39" t="e">
        <f t="shared" si="49"/>
        <v>#REF!</v>
      </c>
      <c r="AE66" s="39" t="e">
        <f t="shared" si="50"/>
        <v>#REF!</v>
      </c>
    </row>
    <row r="67" spans="1:31" x14ac:dyDescent="0.25">
      <c r="A67" s="3" t="s">
        <v>59</v>
      </c>
      <c r="B67" s="56">
        <f t="shared" si="51"/>
        <v>2177099</v>
      </c>
      <c r="C67" s="32">
        <v>1042932</v>
      </c>
      <c r="D67" s="32">
        <v>1134167</v>
      </c>
      <c r="E67" s="6">
        <v>30.35</v>
      </c>
      <c r="F67" s="56">
        <f t="shared" si="52"/>
        <v>660750</v>
      </c>
      <c r="G67" s="33">
        <f t="shared" si="43"/>
        <v>316530</v>
      </c>
      <c r="H67" s="33">
        <f t="shared" si="44"/>
        <v>344220</v>
      </c>
      <c r="I67" s="31" t="e">
        <f>#REF!</f>
        <v>#REF!</v>
      </c>
      <c r="J67" s="31" t="e">
        <f>#REF!</f>
        <v>#REF!</v>
      </c>
      <c r="K67" s="31" t="e">
        <f t="shared" si="45"/>
        <v>#REF!</v>
      </c>
      <c r="L67" s="31" t="e">
        <f t="shared" si="53"/>
        <v>#REF!</v>
      </c>
      <c r="M67" s="31" t="e">
        <f t="shared" si="54"/>
        <v>#REF!</v>
      </c>
      <c r="N67" s="6">
        <v>30.6</v>
      </c>
      <c r="O67" s="56">
        <f t="shared" si="55"/>
        <v>666192</v>
      </c>
      <c r="P67" s="33">
        <f t="shared" si="58"/>
        <v>319137</v>
      </c>
      <c r="Q67" s="33">
        <f t="shared" si="59"/>
        <v>347055</v>
      </c>
      <c r="R67" s="31" t="e">
        <f>#REF!</f>
        <v>#REF!</v>
      </c>
      <c r="S67" s="31" t="e">
        <f>#REF!</f>
        <v>#REF!</v>
      </c>
      <c r="T67" s="31" t="e">
        <f t="shared" si="46"/>
        <v>#REF!</v>
      </c>
      <c r="U67" s="31" t="e">
        <f t="shared" si="56"/>
        <v>#REF!</v>
      </c>
      <c r="V67" s="31" t="e">
        <f t="shared" si="47"/>
        <v>#REF!</v>
      </c>
      <c r="W67" s="6">
        <v>37.5</v>
      </c>
      <c r="X67" s="56">
        <f t="shared" si="57"/>
        <v>816413</v>
      </c>
      <c r="Y67" s="33">
        <f t="shared" si="60"/>
        <v>391100</v>
      </c>
      <c r="Z67" s="33">
        <f t="shared" si="61"/>
        <v>425313</v>
      </c>
      <c r="AA67" s="31" t="e">
        <f>#REF!</f>
        <v>#REF!</v>
      </c>
      <c r="AB67" s="31" t="e">
        <f>#REF!</f>
        <v>#REF!</v>
      </c>
      <c r="AC67" s="31" t="e">
        <f t="shared" si="48"/>
        <v>#REF!</v>
      </c>
      <c r="AD67" s="31" t="e">
        <f t="shared" si="49"/>
        <v>#REF!</v>
      </c>
      <c r="AE67" s="31" t="e">
        <f t="shared" si="50"/>
        <v>#REF!</v>
      </c>
    </row>
    <row r="68" spans="1:31" x14ac:dyDescent="0.25">
      <c r="A68" s="3" t="s">
        <v>60</v>
      </c>
      <c r="B68" s="56">
        <f t="shared" si="51"/>
        <v>2152891</v>
      </c>
      <c r="C68" s="32">
        <v>1028263</v>
      </c>
      <c r="D68" s="32">
        <v>1124628</v>
      </c>
      <c r="E68" s="6">
        <v>30.35</v>
      </c>
      <c r="F68" s="56">
        <f t="shared" si="52"/>
        <v>653403</v>
      </c>
      <c r="G68" s="33">
        <f t="shared" si="43"/>
        <v>312078</v>
      </c>
      <c r="H68" s="33">
        <f t="shared" si="44"/>
        <v>341325</v>
      </c>
      <c r="I68" s="31" t="e">
        <f>#REF!</f>
        <v>#REF!</v>
      </c>
      <c r="J68" s="31" t="e">
        <f>#REF!</f>
        <v>#REF!</v>
      </c>
      <c r="K68" s="31" t="e">
        <f t="shared" si="45"/>
        <v>#REF!</v>
      </c>
      <c r="L68" s="31" t="e">
        <f t="shared" si="53"/>
        <v>#REF!</v>
      </c>
      <c r="M68" s="31" t="e">
        <f t="shared" si="54"/>
        <v>#REF!</v>
      </c>
      <c r="N68" s="6">
        <v>30.6</v>
      </c>
      <c r="O68" s="56">
        <f t="shared" si="55"/>
        <v>658784</v>
      </c>
      <c r="P68" s="33">
        <f t="shared" si="58"/>
        <v>314648</v>
      </c>
      <c r="Q68" s="33">
        <f t="shared" si="59"/>
        <v>344136</v>
      </c>
      <c r="R68" s="31" t="e">
        <f>#REF!</f>
        <v>#REF!</v>
      </c>
      <c r="S68" s="31" t="e">
        <f>#REF!</f>
        <v>#REF!</v>
      </c>
      <c r="T68" s="31" t="e">
        <f t="shared" si="46"/>
        <v>#REF!</v>
      </c>
      <c r="U68" s="31" t="e">
        <f t="shared" si="56"/>
        <v>#REF!</v>
      </c>
      <c r="V68" s="31" t="e">
        <f t="shared" si="47"/>
        <v>#REF!</v>
      </c>
      <c r="W68" s="6">
        <v>37.5</v>
      </c>
      <c r="X68" s="56">
        <f t="shared" si="57"/>
        <v>807335</v>
      </c>
      <c r="Y68" s="33">
        <f t="shared" si="60"/>
        <v>385599</v>
      </c>
      <c r="Z68" s="33">
        <f t="shared" si="61"/>
        <v>421736</v>
      </c>
      <c r="AA68" s="31" t="e">
        <f>#REF!</f>
        <v>#REF!</v>
      </c>
      <c r="AB68" s="31" t="e">
        <f>#REF!</f>
        <v>#REF!</v>
      </c>
      <c r="AC68" s="31" t="e">
        <f t="shared" si="48"/>
        <v>#REF!</v>
      </c>
      <c r="AD68" s="31" t="e">
        <f t="shared" si="49"/>
        <v>#REF!</v>
      </c>
      <c r="AE68" s="31" t="e">
        <f t="shared" si="50"/>
        <v>#REF!</v>
      </c>
    </row>
    <row r="69" spans="1:31" x14ac:dyDescent="0.25">
      <c r="A69" s="3" t="s">
        <v>61</v>
      </c>
      <c r="B69" s="56">
        <f t="shared" si="51"/>
        <v>2115880</v>
      </c>
      <c r="C69" s="32">
        <v>1006814</v>
      </c>
      <c r="D69" s="32">
        <v>1109066</v>
      </c>
      <c r="E69" s="6">
        <v>30.35</v>
      </c>
      <c r="F69" s="56">
        <f t="shared" si="52"/>
        <v>642170</v>
      </c>
      <c r="G69" s="33">
        <f t="shared" si="43"/>
        <v>305568</v>
      </c>
      <c r="H69" s="33">
        <f t="shared" si="44"/>
        <v>336602</v>
      </c>
      <c r="I69" s="31" t="e">
        <f>#REF!</f>
        <v>#REF!</v>
      </c>
      <c r="J69" s="31" t="e">
        <f>#REF!</f>
        <v>#REF!</v>
      </c>
      <c r="K69" s="31" t="e">
        <f t="shared" si="45"/>
        <v>#REF!</v>
      </c>
      <c r="L69" s="31" t="e">
        <f t="shared" si="53"/>
        <v>#REF!</v>
      </c>
      <c r="M69" s="31" t="e">
        <f t="shared" si="54"/>
        <v>#REF!</v>
      </c>
      <c r="N69" s="6">
        <v>30.6</v>
      </c>
      <c r="O69" s="56">
        <f t="shared" si="55"/>
        <v>647459</v>
      </c>
      <c r="P69" s="33">
        <f t="shared" si="58"/>
        <v>308085</v>
      </c>
      <c r="Q69" s="33">
        <f t="shared" si="59"/>
        <v>339374</v>
      </c>
      <c r="R69" s="31" t="e">
        <f>#REF!</f>
        <v>#REF!</v>
      </c>
      <c r="S69" s="31" t="e">
        <f>#REF!</f>
        <v>#REF!</v>
      </c>
      <c r="T69" s="31" t="e">
        <f t="shared" si="46"/>
        <v>#REF!</v>
      </c>
      <c r="U69" s="31" t="e">
        <f t="shared" si="56"/>
        <v>#REF!</v>
      </c>
      <c r="V69" s="31" t="e">
        <f t="shared" si="47"/>
        <v>#REF!</v>
      </c>
      <c r="W69" s="6">
        <v>37.5</v>
      </c>
      <c r="X69" s="56">
        <f t="shared" si="57"/>
        <v>793455</v>
      </c>
      <c r="Y69" s="33">
        <f t="shared" si="60"/>
        <v>377555</v>
      </c>
      <c r="Z69" s="33">
        <f t="shared" si="61"/>
        <v>415900</v>
      </c>
      <c r="AA69" s="31" t="e">
        <f>#REF!</f>
        <v>#REF!</v>
      </c>
      <c r="AB69" s="31" t="e">
        <f>#REF!</f>
        <v>#REF!</v>
      </c>
      <c r="AC69" s="31" t="e">
        <f t="shared" si="48"/>
        <v>#REF!</v>
      </c>
      <c r="AD69" s="31" t="e">
        <f t="shared" si="49"/>
        <v>#REF!</v>
      </c>
      <c r="AE69" s="31" t="e">
        <f t="shared" si="50"/>
        <v>#REF!</v>
      </c>
    </row>
    <row r="70" spans="1:31" x14ac:dyDescent="0.25">
      <c r="A70" s="3" t="s">
        <v>62</v>
      </c>
      <c r="B70" s="56">
        <f t="shared" si="51"/>
        <v>2093240</v>
      </c>
      <c r="C70" s="32">
        <v>994901</v>
      </c>
      <c r="D70" s="32">
        <v>1098339</v>
      </c>
      <c r="E70" s="6">
        <v>30.35</v>
      </c>
      <c r="F70" s="56">
        <f t="shared" si="52"/>
        <v>635298</v>
      </c>
      <c r="G70" s="33">
        <f t="shared" si="43"/>
        <v>301952</v>
      </c>
      <c r="H70" s="33">
        <f t="shared" si="44"/>
        <v>333346</v>
      </c>
      <c r="I70" s="31" t="e">
        <f>#REF!</f>
        <v>#REF!</v>
      </c>
      <c r="J70" s="31" t="e">
        <f>#REF!</f>
        <v>#REF!</v>
      </c>
      <c r="K70" s="31" t="e">
        <f t="shared" si="45"/>
        <v>#REF!</v>
      </c>
      <c r="L70" s="31" t="e">
        <f t="shared" si="53"/>
        <v>#REF!</v>
      </c>
      <c r="M70" s="31" t="e">
        <f t="shared" si="54"/>
        <v>#REF!</v>
      </c>
      <c r="N70" s="6">
        <v>30.6</v>
      </c>
      <c r="O70" s="56">
        <f t="shared" si="55"/>
        <v>640532</v>
      </c>
      <c r="P70" s="33">
        <f t="shared" si="58"/>
        <v>304440</v>
      </c>
      <c r="Q70" s="33">
        <f t="shared" si="59"/>
        <v>336092</v>
      </c>
      <c r="R70" s="31" t="e">
        <f>#REF!</f>
        <v>#REF!</v>
      </c>
      <c r="S70" s="31" t="e">
        <f>#REF!</f>
        <v>#REF!</v>
      </c>
      <c r="T70" s="31" t="e">
        <f t="shared" si="46"/>
        <v>#REF!</v>
      </c>
      <c r="U70" s="31" t="e">
        <f t="shared" si="56"/>
        <v>#REF!</v>
      </c>
      <c r="V70" s="31" t="e">
        <f t="shared" si="47"/>
        <v>#REF!</v>
      </c>
      <c r="W70" s="6">
        <v>37.5</v>
      </c>
      <c r="X70" s="56">
        <f t="shared" si="57"/>
        <v>784965</v>
      </c>
      <c r="Y70" s="33">
        <f t="shared" si="60"/>
        <v>373088</v>
      </c>
      <c r="Z70" s="33">
        <f t="shared" si="61"/>
        <v>411877</v>
      </c>
      <c r="AA70" s="31" t="e">
        <f>#REF!</f>
        <v>#REF!</v>
      </c>
      <c r="AB70" s="31" t="e">
        <f>#REF!</f>
        <v>#REF!</v>
      </c>
      <c r="AC70" s="31" t="e">
        <f t="shared" si="48"/>
        <v>#REF!</v>
      </c>
      <c r="AD70" s="31" t="e">
        <f t="shared" si="49"/>
        <v>#REF!</v>
      </c>
      <c r="AE70" s="31" t="e">
        <f t="shared" si="50"/>
        <v>#REF!</v>
      </c>
    </row>
    <row r="71" spans="1:31" x14ac:dyDescent="0.25">
      <c r="A71" s="3" t="s">
        <v>63</v>
      </c>
      <c r="B71" s="56">
        <f t="shared" si="51"/>
        <v>2051057</v>
      </c>
      <c r="C71" s="32">
        <v>973351</v>
      </c>
      <c r="D71" s="32">
        <v>1077706</v>
      </c>
      <c r="E71" s="6">
        <v>30.35</v>
      </c>
      <c r="F71" s="56">
        <f t="shared" si="52"/>
        <v>622496</v>
      </c>
      <c r="G71" s="33">
        <f t="shared" si="43"/>
        <v>295412</v>
      </c>
      <c r="H71" s="33">
        <f t="shared" si="44"/>
        <v>327084</v>
      </c>
      <c r="I71" s="31" t="e">
        <f>#REF!</f>
        <v>#REF!</v>
      </c>
      <c r="J71" s="31" t="e">
        <f>#REF!</f>
        <v>#REF!</v>
      </c>
      <c r="K71" s="31" t="e">
        <f t="shared" si="45"/>
        <v>#REF!</v>
      </c>
      <c r="L71" s="31" t="e">
        <f t="shared" si="53"/>
        <v>#REF!</v>
      </c>
      <c r="M71" s="31" t="e">
        <f t="shared" si="54"/>
        <v>#REF!</v>
      </c>
      <c r="N71" s="6">
        <v>30.6</v>
      </c>
      <c r="O71" s="56">
        <f t="shared" si="55"/>
        <v>627623</v>
      </c>
      <c r="P71" s="33">
        <f t="shared" si="58"/>
        <v>297845</v>
      </c>
      <c r="Q71" s="33">
        <f t="shared" si="59"/>
        <v>329778</v>
      </c>
      <c r="R71" s="31" t="e">
        <f>#REF!</f>
        <v>#REF!</v>
      </c>
      <c r="S71" s="31" t="e">
        <f>#REF!</f>
        <v>#REF!</v>
      </c>
      <c r="T71" s="31" t="e">
        <f t="shared" si="46"/>
        <v>#REF!</v>
      </c>
      <c r="U71" s="31" t="e">
        <f t="shared" si="56"/>
        <v>#REF!</v>
      </c>
      <c r="V71" s="31" t="e">
        <f t="shared" si="47"/>
        <v>#REF!</v>
      </c>
      <c r="W71" s="6">
        <v>37.5</v>
      </c>
      <c r="X71" s="56">
        <f t="shared" si="57"/>
        <v>769147</v>
      </c>
      <c r="Y71" s="33">
        <f t="shared" si="60"/>
        <v>365007</v>
      </c>
      <c r="Z71" s="33">
        <f t="shared" si="61"/>
        <v>404140</v>
      </c>
      <c r="AA71" s="31" t="e">
        <f>#REF!</f>
        <v>#REF!</v>
      </c>
      <c r="AB71" s="31" t="e">
        <f>#REF!</f>
        <v>#REF!</v>
      </c>
      <c r="AC71" s="31" t="e">
        <f t="shared" si="48"/>
        <v>#REF!</v>
      </c>
      <c r="AD71" s="31" t="e">
        <f t="shared" si="49"/>
        <v>#REF!</v>
      </c>
      <c r="AE71" s="31" t="e">
        <f t="shared" si="50"/>
        <v>#REF!</v>
      </c>
    </row>
    <row r="72" spans="1:31" x14ac:dyDescent="0.25">
      <c r="A72" s="3" t="s">
        <v>64</v>
      </c>
      <c r="B72" s="56">
        <f t="shared" si="51"/>
        <v>2014524</v>
      </c>
      <c r="C72" s="32">
        <v>954740</v>
      </c>
      <c r="D72" s="32">
        <v>1059784</v>
      </c>
      <c r="E72" s="6">
        <v>30.35</v>
      </c>
      <c r="F72" s="56">
        <f t="shared" si="52"/>
        <v>611408</v>
      </c>
      <c r="G72" s="33">
        <f t="shared" si="43"/>
        <v>289764</v>
      </c>
      <c r="H72" s="33">
        <f t="shared" si="44"/>
        <v>321644</v>
      </c>
      <c r="I72" s="31" t="e">
        <f>#REF!</f>
        <v>#REF!</v>
      </c>
      <c r="J72" s="31" t="e">
        <f>#REF!</f>
        <v>#REF!</v>
      </c>
      <c r="K72" s="31" t="e">
        <f t="shared" si="45"/>
        <v>#REF!</v>
      </c>
      <c r="L72" s="31" t="e">
        <f t="shared" si="53"/>
        <v>#REF!</v>
      </c>
      <c r="M72" s="31" t="e">
        <f t="shared" si="54"/>
        <v>#REF!</v>
      </c>
      <c r="N72" s="6">
        <v>30.6</v>
      </c>
      <c r="O72" s="56">
        <f t="shared" si="55"/>
        <v>616444</v>
      </c>
      <c r="P72" s="33">
        <f t="shared" si="58"/>
        <v>292150</v>
      </c>
      <c r="Q72" s="33">
        <f t="shared" si="59"/>
        <v>324294</v>
      </c>
      <c r="R72" s="31" t="e">
        <f>#REF!</f>
        <v>#REF!</v>
      </c>
      <c r="S72" s="31" t="e">
        <f>#REF!</f>
        <v>#REF!</v>
      </c>
      <c r="T72" s="31" t="e">
        <f t="shared" si="46"/>
        <v>#REF!</v>
      </c>
      <c r="U72" s="31" t="e">
        <f t="shared" si="56"/>
        <v>#REF!</v>
      </c>
      <c r="V72" s="31" t="e">
        <f t="shared" si="47"/>
        <v>#REF!</v>
      </c>
      <c r="W72" s="6">
        <v>37.5</v>
      </c>
      <c r="X72" s="56">
        <f t="shared" si="57"/>
        <v>755447</v>
      </c>
      <c r="Y72" s="33">
        <f t="shared" si="60"/>
        <v>358028</v>
      </c>
      <c r="Z72" s="33">
        <f t="shared" si="61"/>
        <v>397419</v>
      </c>
      <c r="AA72" s="31" t="e">
        <f>#REF!</f>
        <v>#REF!</v>
      </c>
      <c r="AB72" s="31" t="e">
        <f>#REF!</f>
        <v>#REF!</v>
      </c>
      <c r="AC72" s="31" t="e">
        <f t="shared" si="48"/>
        <v>#REF!</v>
      </c>
      <c r="AD72" s="31" t="e">
        <f t="shared" si="49"/>
        <v>#REF!</v>
      </c>
      <c r="AE72" s="31" t="e">
        <f t="shared" si="50"/>
        <v>#REF!</v>
      </c>
    </row>
    <row r="73" spans="1:31" x14ac:dyDescent="0.25">
      <c r="A73" s="3" t="s">
        <v>65</v>
      </c>
      <c r="B73" s="56">
        <f t="shared" si="51"/>
        <v>1941705</v>
      </c>
      <c r="C73" s="32">
        <v>921467</v>
      </c>
      <c r="D73" s="32">
        <v>1020238</v>
      </c>
      <c r="E73" s="6">
        <v>30.35</v>
      </c>
      <c r="F73" s="56">
        <f t="shared" si="52"/>
        <v>589307</v>
      </c>
      <c r="G73" s="33">
        <f t="shared" si="43"/>
        <v>279665</v>
      </c>
      <c r="H73" s="33">
        <f t="shared" si="44"/>
        <v>309642</v>
      </c>
      <c r="I73" s="31" t="e">
        <f>#REF!</f>
        <v>#REF!</v>
      </c>
      <c r="J73" s="31" t="e">
        <f>#REF!</f>
        <v>#REF!</v>
      </c>
      <c r="K73" s="31" t="e">
        <f t="shared" si="45"/>
        <v>#REF!</v>
      </c>
      <c r="L73" s="31" t="e">
        <f t="shared" si="53"/>
        <v>#REF!</v>
      </c>
      <c r="M73" s="31" t="e">
        <f t="shared" si="54"/>
        <v>#REF!</v>
      </c>
      <c r="N73" s="6">
        <v>30.6</v>
      </c>
      <c r="O73" s="56">
        <f t="shared" si="55"/>
        <v>594162</v>
      </c>
      <c r="P73" s="33">
        <f t="shared" si="58"/>
        <v>281969</v>
      </c>
      <c r="Q73" s="33">
        <f t="shared" si="59"/>
        <v>312193</v>
      </c>
      <c r="R73" s="31" t="e">
        <f>#REF!</f>
        <v>#REF!</v>
      </c>
      <c r="S73" s="31" t="e">
        <f>#REF!</f>
        <v>#REF!</v>
      </c>
      <c r="T73" s="31" t="e">
        <f t="shared" si="46"/>
        <v>#REF!</v>
      </c>
      <c r="U73" s="31" t="e">
        <f t="shared" si="56"/>
        <v>#REF!</v>
      </c>
      <c r="V73" s="31" t="e">
        <f t="shared" si="47"/>
        <v>#REF!</v>
      </c>
      <c r="W73" s="6">
        <v>37.5</v>
      </c>
      <c r="X73" s="56">
        <f t="shared" si="57"/>
        <v>728139</v>
      </c>
      <c r="Y73" s="33">
        <f t="shared" si="60"/>
        <v>345550</v>
      </c>
      <c r="Z73" s="33">
        <f t="shared" si="61"/>
        <v>382589</v>
      </c>
      <c r="AA73" s="31" t="e">
        <f>#REF!</f>
        <v>#REF!</v>
      </c>
      <c r="AB73" s="31" t="e">
        <f>#REF!</f>
        <v>#REF!</v>
      </c>
      <c r="AC73" s="31" t="e">
        <f t="shared" si="48"/>
        <v>#REF!</v>
      </c>
      <c r="AD73" s="31" t="e">
        <f t="shared" si="49"/>
        <v>#REF!</v>
      </c>
      <c r="AE73" s="31" t="e">
        <f t="shared" si="50"/>
        <v>#REF!</v>
      </c>
    </row>
    <row r="74" spans="1:31" x14ac:dyDescent="0.25">
      <c r="A74" s="3" t="s">
        <v>66</v>
      </c>
      <c r="B74" s="56">
        <f t="shared" si="51"/>
        <v>1952107</v>
      </c>
      <c r="C74" s="32">
        <v>926664</v>
      </c>
      <c r="D74" s="32">
        <v>1025443</v>
      </c>
      <c r="E74" s="6">
        <v>30.35</v>
      </c>
      <c r="F74" s="56">
        <f t="shared" si="52"/>
        <v>592465</v>
      </c>
      <c r="G74" s="33">
        <f t="shared" si="43"/>
        <v>281243</v>
      </c>
      <c r="H74" s="33">
        <f t="shared" si="44"/>
        <v>311222</v>
      </c>
      <c r="I74" s="31" t="e">
        <f>#REF!</f>
        <v>#REF!</v>
      </c>
      <c r="J74" s="31" t="e">
        <f>#REF!</f>
        <v>#REF!</v>
      </c>
      <c r="K74" s="31" t="e">
        <f t="shared" si="45"/>
        <v>#REF!</v>
      </c>
      <c r="L74" s="31" t="e">
        <f t="shared" si="53"/>
        <v>#REF!</v>
      </c>
      <c r="M74" s="31" t="e">
        <f t="shared" si="54"/>
        <v>#REF!</v>
      </c>
      <c r="N74" s="6">
        <v>30.6</v>
      </c>
      <c r="O74" s="56">
        <f t="shared" si="55"/>
        <v>597345</v>
      </c>
      <c r="P74" s="33">
        <f t="shared" si="58"/>
        <v>283559</v>
      </c>
      <c r="Q74" s="33">
        <f t="shared" si="59"/>
        <v>313786</v>
      </c>
      <c r="R74" s="31" t="e">
        <f>#REF!</f>
        <v>#REF!</v>
      </c>
      <c r="S74" s="31" t="e">
        <f>#REF!</f>
        <v>#REF!</v>
      </c>
      <c r="T74" s="31" t="e">
        <f t="shared" si="46"/>
        <v>#REF!</v>
      </c>
      <c r="U74" s="31" t="e">
        <f t="shared" si="56"/>
        <v>#REF!</v>
      </c>
      <c r="V74" s="31" t="e">
        <f t="shared" si="47"/>
        <v>#REF!</v>
      </c>
      <c r="W74" s="6">
        <v>37.5</v>
      </c>
      <c r="X74" s="56">
        <f t="shared" si="57"/>
        <v>732040</v>
      </c>
      <c r="Y74" s="33">
        <f t="shared" si="60"/>
        <v>347499</v>
      </c>
      <c r="Z74" s="33">
        <f t="shared" si="61"/>
        <v>384541</v>
      </c>
      <c r="AA74" s="31" t="e">
        <f>#REF!</f>
        <v>#REF!</v>
      </c>
      <c r="AB74" s="31" t="e">
        <f>#REF!</f>
        <v>#REF!</v>
      </c>
      <c r="AC74" s="31" t="e">
        <f t="shared" si="48"/>
        <v>#REF!</v>
      </c>
      <c r="AD74" s="31" t="e">
        <f t="shared" si="49"/>
        <v>#REF!</v>
      </c>
      <c r="AE74" s="31" t="e">
        <f t="shared" si="50"/>
        <v>#REF!</v>
      </c>
    </row>
    <row r="75" spans="1:31" x14ac:dyDescent="0.25">
      <c r="A75" s="3" t="s">
        <v>67</v>
      </c>
      <c r="B75" s="56">
        <f t="shared" si="51"/>
        <v>1915685</v>
      </c>
      <c r="C75" s="32">
        <v>908124</v>
      </c>
      <c r="D75" s="32">
        <v>1007561</v>
      </c>
      <c r="E75" s="6">
        <v>30.35</v>
      </c>
      <c r="F75" s="56">
        <f t="shared" si="52"/>
        <v>581411</v>
      </c>
      <c r="G75" s="33">
        <f t="shared" si="43"/>
        <v>275616</v>
      </c>
      <c r="H75" s="33">
        <f t="shared" si="44"/>
        <v>305795</v>
      </c>
      <c r="I75" s="31" t="e">
        <f>#REF!</f>
        <v>#REF!</v>
      </c>
      <c r="J75" s="31" t="e">
        <f>#REF!</f>
        <v>#REF!</v>
      </c>
      <c r="K75" s="31" t="e">
        <f t="shared" si="45"/>
        <v>#REF!</v>
      </c>
      <c r="L75" s="31" t="e">
        <f t="shared" si="53"/>
        <v>#REF!</v>
      </c>
      <c r="M75" s="31" t="e">
        <f t="shared" si="54"/>
        <v>#REF!</v>
      </c>
      <c r="N75" s="6">
        <v>30.6</v>
      </c>
      <c r="O75" s="56">
        <f t="shared" si="55"/>
        <v>586200</v>
      </c>
      <c r="P75" s="33">
        <f t="shared" si="58"/>
        <v>277886</v>
      </c>
      <c r="Q75" s="33">
        <f t="shared" si="59"/>
        <v>308314</v>
      </c>
      <c r="R75" s="31" t="e">
        <f>#REF!</f>
        <v>#REF!</v>
      </c>
      <c r="S75" s="31" t="e">
        <f>#REF!</f>
        <v>#REF!</v>
      </c>
      <c r="T75" s="31" t="e">
        <f t="shared" si="46"/>
        <v>#REF!</v>
      </c>
      <c r="U75" s="31" t="e">
        <f t="shared" si="56"/>
        <v>#REF!</v>
      </c>
      <c r="V75" s="31" t="e">
        <f t="shared" si="47"/>
        <v>#REF!</v>
      </c>
      <c r="W75" s="6">
        <v>37.5</v>
      </c>
      <c r="X75" s="56">
        <f t="shared" si="57"/>
        <v>718382</v>
      </c>
      <c r="Y75" s="33">
        <f t="shared" si="60"/>
        <v>340547</v>
      </c>
      <c r="Z75" s="33">
        <f t="shared" si="61"/>
        <v>377835</v>
      </c>
      <c r="AA75" s="31" t="e">
        <f>#REF!</f>
        <v>#REF!</v>
      </c>
      <c r="AB75" s="31" t="e">
        <f>#REF!</f>
        <v>#REF!</v>
      </c>
      <c r="AC75" s="31" t="e">
        <f t="shared" si="48"/>
        <v>#REF!</v>
      </c>
      <c r="AD75" s="31" t="e">
        <f t="shared" si="49"/>
        <v>#REF!</v>
      </c>
      <c r="AE75" s="31" t="e">
        <f t="shared" si="50"/>
        <v>#REF!</v>
      </c>
    </row>
    <row r="76" spans="1:31" x14ac:dyDescent="0.25">
      <c r="A76" s="3" t="s">
        <v>68</v>
      </c>
      <c r="B76" s="56">
        <f t="shared" si="51"/>
        <v>1837971</v>
      </c>
      <c r="C76" s="32">
        <v>869974</v>
      </c>
      <c r="D76" s="32">
        <v>967997</v>
      </c>
      <c r="E76" s="6">
        <v>30.35</v>
      </c>
      <c r="F76" s="56">
        <f t="shared" si="52"/>
        <v>557824</v>
      </c>
      <c r="G76" s="33">
        <f t="shared" si="43"/>
        <v>264037</v>
      </c>
      <c r="H76" s="33">
        <f t="shared" si="44"/>
        <v>293787</v>
      </c>
      <c r="I76" s="31" t="e">
        <f>#REF!</f>
        <v>#REF!</v>
      </c>
      <c r="J76" s="31" t="e">
        <f>#REF!</f>
        <v>#REF!</v>
      </c>
      <c r="K76" s="31" t="e">
        <f t="shared" si="45"/>
        <v>#REF!</v>
      </c>
      <c r="L76" s="31" t="e">
        <f t="shared" si="53"/>
        <v>#REF!</v>
      </c>
      <c r="M76" s="31" t="e">
        <f t="shared" si="54"/>
        <v>#REF!</v>
      </c>
      <c r="N76" s="6">
        <v>30.6</v>
      </c>
      <c r="O76" s="56">
        <f t="shared" si="55"/>
        <v>562419</v>
      </c>
      <c r="P76" s="33">
        <f t="shared" si="58"/>
        <v>266212</v>
      </c>
      <c r="Q76" s="33">
        <f t="shared" si="59"/>
        <v>296207</v>
      </c>
      <c r="R76" s="31" t="e">
        <f>#REF!</f>
        <v>#REF!</v>
      </c>
      <c r="S76" s="31" t="e">
        <f>#REF!</f>
        <v>#REF!</v>
      </c>
      <c r="T76" s="31" t="e">
        <f t="shared" si="46"/>
        <v>#REF!</v>
      </c>
      <c r="U76" s="31" t="e">
        <f t="shared" si="56"/>
        <v>#REF!</v>
      </c>
      <c r="V76" s="31" t="e">
        <f t="shared" si="47"/>
        <v>#REF!</v>
      </c>
      <c r="W76" s="6">
        <v>37.5</v>
      </c>
      <c r="X76" s="56">
        <f t="shared" si="57"/>
        <v>689239</v>
      </c>
      <c r="Y76" s="33">
        <f t="shared" si="60"/>
        <v>326240</v>
      </c>
      <c r="Z76" s="33">
        <f t="shared" si="61"/>
        <v>362999</v>
      </c>
      <c r="AA76" s="31" t="e">
        <f>#REF!</f>
        <v>#REF!</v>
      </c>
      <c r="AB76" s="31" t="e">
        <f>#REF!</f>
        <v>#REF!</v>
      </c>
      <c r="AC76" s="31" t="e">
        <f t="shared" si="48"/>
        <v>#REF!</v>
      </c>
      <c r="AD76" s="31" t="e">
        <f t="shared" si="49"/>
        <v>#REF!</v>
      </c>
      <c r="AE76" s="31" t="e">
        <f t="shared" si="50"/>
        <v>#REF!</v>
      </c>
    </row>
    <row r="77" spans="1:31" x14ac:dyDescent="0.25">
      <c r="A77" s="3" t="s">
        <v>69</v>
      </c>
      <c r="B77" s="56">
        <f t="shared" si="51"/>
        <v>1764576</v>
      </c>
      <c r="C77" s="32">
        <v>832442</v>
      </c>
      <c r="D77" s="32">
        <v>932134</v>
      </c>
      <c r="E77" s="6">
        <v>30.35</v>
      </c>
      <c r="F77" s="56">
        <f t="shared" si="52"/>
        <v>535549</v>
      </c>
      <c r="G77" s="33">
        <f t="shared" si="43"/>
        <v>252646</v>
      </c>
      <c r="H77" s="33">
        <f t="shared" si="44"/>
        <v>282903</v>
      </c>
      <c r="I77" s="31" t="e">
        <f>#REF!</f>
        <v>#REF!</v>
      </c>
      <c r="J77" s="31" t="e">
        <f>#REF!</f>
        <v>#REF!</v>
      </c>
      <c r="K77" s="31" t="e">
        <f t="shared" si="45"/>
        <v>#REF!</v>
      </c>
      <c r="L77" s="31" t="e">
        <f t="shared" si="53"/>
        <v>#REF!</v>
      </c>
      <c r="M77" s="31" t="e">
        <f t="shared" si="54"/>
        <v>#REF!</v>
      </c>
      <c r="N77" s="6">
        <v>30.6</v>
      </c>
      <c r="O77" s="56">
        <f t="shared" si="55"/>
        <v>539960</v>
      </c>
      <c r="P77" s="33">
        <f t="shared" si="58"/>
        <v>254727</v>
      </c>
      <c r="Q77" s="33">
        <f t="shared" si="59"/>
        <v>285233</v>
      </c>
      <c r="R77" s="31" t="e">
        <f>#REF!</f>
        <v>#REF!</v>
      </c>
      <c r="S77" s="31" t="e">
        <f>#REF!</f>
        <v>#REF!</v>
      </c>
      <c r="T77" s="31" t="e">
        <f t="shared" si="46"/>
        <v>#REF!</v>
      </c>
      <c r="U77" s="31" t="e">
        <f t="shared" si="56"/>
        <v>#REF!</v>
      </c>
      <c r="V77" s="31" t="e">
        <f t="shared" si="47"/>
        <v>#REF!</v>
      </c>
      <c r="W77" s="6">
        <v>37.5</v>
      </c>
      <c r="X77" s="56">
        <f t="shared" si="57"/>
        <v>661716</v>
      </c>
      <c r="Y77" s="33">
        <f t="shared" si="60"/>
        <v>312166</v>
      </c>
      <c r="Z77" s="33">
        <f t="shared" si="61"/>
        <v>349550</v>
      </c>
      <c r="AA77" s="31" t="e">
        <f>#REF!</f>
        <v>#REF!</v>
      </c>
      <c r="AB77" s="31" t="e">
        <f>#REF!</f>
        <v>#REF!</v>
      </c>
      <c r="AC77" s="31" t="e">
        <f t="shared" si="48"/>
        <v>#REF!</v>
      </c>
      <c r="AD77" s="31" t="e">
        <f t="shared" si="49"/>
        <v>#REF!</v>
      </c>
      <c r="AE77" s="31" t="e">
        <f t="shared" si="50"/>
        <v>#REF!</v>
      </c>
    </row>
    <row r="78" spans="1:31" x14ac:dyDescent="0.25">
      <c r="A78" s="3" t="s">
        <v>70</v>
      </c>
      <c r="B78" s="56">
        <f t="shared" si="51"/>
        <v>1727387</v>
      </c>
      <c r="C78" s="32">
        <v>813446</v>
      </c>
      <c r="D78" s="32">
        <v>913941</v>
      </c>
      <c r="E78" s="6">
        <v>30.35</v>
      </c>
      <c r="F78" s="56">
        <f t="shared" si="52"/>
        <v>524262</v>
      </c>
      <c r="G78" s="33">
        <f t="shared" si="43"/>
        <v>246881</v>
      </c>
      <c r="H78" s="33">
        <f t="shared" si="44"/>
        <v>277381</v>
      </c>
      <c r="I78" s="31" t="e">
        <f>#REF!</f>
        <v>#REF!</v>
      </c>
      <c r="J78" s="31" t="e">
        <f>#REF!</f>
        <v>#REF!</v>
      </c>
      <c r="K78" s="31" t="e">
        <f t="shared" ref="K78:K128" si="62">L78+M78</f>
        <v>#REF!</v>
      </c>
      <c r="L78" s="31" t="e">
        <f t="shared" si="53"/>
        <v>#REF!</v>
      </c>
      <c r="M78" s="31" t="e">
        <f t="shared" si="54"/>
        <v>#REF!</v>
      </c>
      <c r="N78" s="6">
        <v>30.6</v>
      </c>
      <c r="O78" s="56">
        <f t="shared" si="55"/>
        <v>528580</v>
      </c>
      <c r="P78" s="33">
        <f t="shared" ref="P78:P109" si="63">ROUND(C78*N78/100,0)</f>
        <v>248914</v>
      </c>
      <c r="Q78" s="33">
        <f t="shared" ref="Q78:Q109" si="64">ROUND(D78*N78/100,0)</f>
        <v>279666</v>
      </c>
      <c r="R78" s="31" t="e">
        <f>#REF!</f>
        <v>#REF!</v>
      </c>
      <c r="S78" s="31" t="e">
        <f>#REF!</f>
        <v>#REF!</v>
      </c>
      <c r="T78" s="31" t="e">
        <f t="shared" ref="T78:T128" si="65">U78+V78</f>
        <v>#REF!</v>
      </c>
      <c r="U78" s="31" t="e">
        <f t="shared" si="56"/>
        <v>#REF!</v>
      </c>
      <c r="V78" s="31" t="e">
        <f t="shared" si="47"/>
        <v>#REF!</v>
      </c>
      <c r="W78" s="6">
        <v>37.5</v>
      </c>
      <c r="X78" s="56">
        <f t="shared" si="57"/>
        <v>647770</v>
      </c>
      <c r="Y78" s="33">
        <f t="shared" ref="Y78:Y109" si="66">ROUND(C78*W78/100,0)</f>
        <v>305042</v>
      </c>
      <c r="Z78" s="33">
        <f t="shared" ref="Z78:Z109" si="67">ROUND(D78*W78/100,0)</f>
        <v>342728</v>
      </c>
      <c r="AA78" s="31" t="e">
        <f>#REF!</f>
        <v>#REF!</v>
      </c>
      <c r="AB78" s="31" t="e">
        <f>#REF!</f>
        <v>#REF!</v>
      </c>
      <c r="AC78" s="31" t="e">
        <f t="shared" ref="AC78:AC128" si="68">AD78+AE78</f>
        <v>#REF!</v>
      </c>
      <c r="AD78" s="31" t="e">
        <f t="shared" si="49"/>
        <v>#REF!</v>
      </c>
      <c r="AE78" s="31" t="e">
        <f t="shared" si="50"/>
        <v>#REF!</v>
      </c>
    </row>
    <row r="79" spans="1:31" x14ac:dyDescent="0.25">
      <c r="A79" s="3" t="s">
        <v>71</v>
      </c>
      <c r="B79" s="56">
        <f t="shared" si="51"/>
        <v>1738360</v>
      </c>
      <c r="C79" s="32">
        <v>816498</v>
      </c>
      <c r="D79" s="32">
        <v>921862</v>
      </c>
      <c r="E79" s="6">
        <v>30.35</v>
      </c>
      <c r="F79" s="56">
        <f t="shared" si="52"/>
        <v>527592</v>
      </c>
      <c r="G79" s="33">
        <f t="shared" ref="G79:G128" si="69">ROUND(C79*E79/100,0)</f>
        <v>247807</v>
      </c>
      <c r="H79" s="33">
        <f t="shared" ref="H79:H128" si="70">ROUND(D79*E79/100,0)</f>
        <v>279785</v>
      </c>
      <c r="I79" s="31" t="e">
        <f>#REF!</f>
        <v>#REF!</v>
      </c>
      <c r="J79" s="31" t="e">
        <f>#REF!</f>
        <v>#REF!</v>
      </c>
      <c r="K79" s="31" t="e">
        <f t="shared" si="62"/>
        <v>#REF!</v>
      </c>
      <c r="L79" s="31" t="e">
        <f t="shared" si="53"/>
        <v>#REF!</v>
      </c>
      <c r="M79" s="31" t="e">
        <f t="shared" si="54"/>
        <v>#REF!</v>
      </c>
      <c r="N79" s="6">
        <v>30.6</v>
      </c>
      <c r="O79" s="56">
        <f t="shared" si="55"/>
        <v>531938</v>
      </c>
      <c r="P79" s="33">
        <f t="shared" si="63"/>
        <v>249848</v>
      </c>
      <c r="Q79" s="33">
        <f t="shared" si="64"/>
        <v>282090</v>
      </c>
      <c r="R79" s="31" t="e">
        <f>#REF!</f>
        <v>#REF!</v>
      </c>
      <c r="S79" s="31" t="e">
        <f>#REF!</f>
        <v>#REF!</v>
      </c>
      <c r="T79" s="31" t="e">
        <f t="shared" si="65"/>
        <v>#REF!</v>
      </c>
      <c r="U79" s="31" t="e">
        <f t="shared" ref="U79:U128" si="71">R79*P79/1000</f>
        <v>#REF!</v>
      </c>
      <c r="V79" s="31" t="e">
        <f t="shared" ref="V79:V128" si="72">S79*Q79/1000</f>
        <v>#REF!</v>
      </c>
      <c r="W79" s="6">
        <v>37.5</v>
      </c>
      <c r="X79" s="56">
        <f t="shared" si="57"/>
        <v>651885</v>
      </c>
      <c r="Y79" s="33">
        <f t="shared" si="66"/>
        <v>306187</v>
      </c>
      <c r="Z79" s="33">
        <f t="shared" si="67"/>
        <v>345698</v>
      </c>
      <c r="AA79" s="31" t="e">
        <f>#REF!</f>
        <v>#REF!</v>
      </c>
      <c r="AB79" s="31" t="e">
        <f>#REF!</f>
        <v>#REF!</v>
      </c>
      <c r="AC79" s="31" t="e">
        <f t="shared" si="68"/>
        <v>#REF!</v>
      </c>
      <c r="AD79" s="31" t="e">
        <f t="shared" ref="AD79:AD128" si="73">AA79*Y79/1000</f>
        <v>#REF!</v>
      </c>
      <c r="AE79" s="31" t="e">
        <f t="shared" ref="AE79:AE128" si="74">AB79*Z79/1000</f>
        <v>#REF!</v>
      </c>
    </row>
    <row r="80" spans="1:31" x14ac:dyDescent="0.25">
      <c r="A80" s="3" t="s">
        <v>72</v>
      </c>
      <c r="B80" s="56">
        <f t="shared" ref="B80:B128" si="75">C80+D80</f>
        <v>1814148</v>
      </c>
      <c r="C80" s="32">
        <v>846853</v>
      </c>
      <c r="D80" s="32">
        <v>967295</v>
      </c>
      <c r="E80" s="6">
        <v>30.35</v>
      </c>
      <c r="F80" s="56">
        <f t="shared" ref="F80:F128" si="76">G80+H80</f>
        <v>550594</v>
      </c>
      <c r="G80" s="33">
        <f t="shared" si="69"/>
        <v>257020</v>
      </c>
      <c r="H80" s="33">
        <f t="shared" si="70"/>
        <v>293574</v>
      </c>
      <c r="I80" s="31" t="e">
        <f>#REF!</f>
        <v>#REF!</v>
      </c>
      <c r="J80" s="31" t="e">
        <f>#REF!</f>
        <v>#REF!</v>
      </c>
      <c r="K80" s="31" t="e">
        <f t="shared" si="62"/>
        <v>#REF!</v>
      </c>
      <c r="L80" s="31" t="e">
        <f t="shared" ref="L80:L128" si="77">I80*G80/1000</f>
        <v>#REF!</v>
      </c>
      <c r="M80" s="31" t="e">
        <f t="shared" ref="M80:M128" si="78">J80*H80/1000</f>
        <v>#REF!</v>
      </c>
      <c r="N80" s="6">
        <v>30.6</v>
      </c>
      <c r="O80" s="56">
        <f t="shared" ref="O80:O128" si="79">P80+Q80</f>
        <v>555129</v>
      </c>
      <c r="P80" s="33">
        <f t="shared" si="63"/>
        <v>259137</v>
      </c>
      <c r="Q80" s="33">
        <f t="shared" si="64"/>
        <v>295992</v>
      </c>
      <c r="R80" s="31" t="e">
        <f>#REF!</f>
        <v>#REF!</v>
      </c>
      <c r="S80" s="31" t="e">
        <f>#REF!</f>
        <v>#REF!</v>
      </c>
      <c r="T80" s="31" t="e">
        <f t="shared" si="65"/>
        <v>#REF!</v>
      </c>
      <c r="U80" s="31" t="e">
        <f t="shared" si="71"/>
        <v>#REF!</v>
      </c>
      <c r="V80" s="31" t="e">
        <f t="shared" si="72"/>
        <v>#REF!</v>
      </c>
      <c r="W80" s="6">
        <v>37.5</v>
      </c>
      <c r="X80" s="56">
        <f t="shared" ref="X80:X128" si="80">Y80+Z80</f>
        <v>680306</v>
      </c>
      <c r="Y80" s="33">
        <f t="shared" si="66"/>
        <v>317570</v>
      </c>
      <c r="Z80" s="33">
        <f t="shared" si="67"/>
        <v>362736</v>
      </c>
      <c r="AA80" s="31" t="e">
        <f>#REF!</f>
        <v>#REF!</v>
      </c>
      <c r="AB80" s="31" t="e">
        <f>#REF!</f>
        <v>#REF!</v>
      </c>
      <c r="AC80" s="31" t="e">
        <f t="shared" si="68"/>
        <v>#REF!</v>
      </c>
      <c r="AD80" s="31" t="e">
        <f t="shared" si="73"/>
        <v>#REF!</v>
      </c>
      <c r="AE80" s="31" t="e">
        <f t="shared" si="74"/>
        <v>#REF!</v>
      </c>
    </row>
    <row r="81" spans="1:31" x14ac:dyDescent="0.25">
      <c r="A81" s="3" t="s">
        <v>73</v>
      </c>
      <c r="B81" s="56">
        <f t="shared" si="75"/>
        <v>1814891</v>
      </c>
      <c r="C81" s="32">
        <v>842587</v>
      </c>
      <c r="D81" s="32">
        <v>972304</v>
      </c>
      <c r="E81" s="6">
        <v>30.35</v>
      </c>
      <c r="F81" s="56">
        <f t="shared" si="76"/>
        <v>550819</v>
      </c>
      <c r="G81" s="33">
        <f t="shared" si="69"/>
        <v>255725</v>
      </c>
      <c r="H81" s="33">
        <f t="shared" si="70"/>
        <v>295094</v>
      </c>
      <c r="I81" s="31" t="e">
        <f>#REF!</f>
        <v>#REF!</v>
      </c>
      <c r="J81" s="31" t="e">
        <f>#REF!</f>
        <v>#REF!</v>
      </c>
      <c r="K81" s="31" t="e">
        <f t="shared" si="62"/>
        <v>#REF!</v>
      </c>
      <c r="L81" s="31" t="e">
        <f t="shared" si="77"/>
        <v>#REF!</v>
      </c>
      <c r="M81" s="31" t="e">
        <f t="shared" si="78"/>
        <v>#REF!</v>
      </c>
      <c r="N81" s="6">
        <v>30.6</v>
      </c>
      <c r="O81" s="56">
        <f t="shared" si="79"/>
        <v>555357</v>
      </c>
      <c r="P81" s="33">
        <f t="shared" si="63"/>
        <v>257832</v>
      </c>
      <c r="Q81" s="33">
        <f t="shared" si="64"/>
        <v>297525</v>
      </c>
      <c r="R81" s="31" t="e">
        <f>#REF!</f>
        <v>#REF!</v>
      </c>
      <c r="S81" s="31" t="e">
        <f>#REF!</f>
        <v>#REF!</v>
      </c>
      <c r="T81" s="31" t="e">
        <f t="shared" si="65"/>
        <v>#REF!</v>
      </c>
      <c r="U81" s="31" t="e">
        <f t="shared" si="71"/>
        <v>#REF!</v>
      </c>
      <c r="V81" s="31" t="e">
        <f t="shared" si="72"/>
        <v>#REF!</v>
      </c>
      <c r="W81" s="6">
        <v>37.5</v>
      </c>
      <c r="X81" s="56">
        <f t="shared" si="80"/>
        <v>680584</v>
      </c>
      <c r="Y81" s="33">
        <f t="shared" si="66"/>
        <v>315970</v>
      </c>
      <c r="Z81" s="33">
        <f t="shared" si="67"/>
        <v>364614</v>
      </c>
      <c r="AA81" s="31" t="e">
        <f>#REF!</f>
        <v>#REF!</v>
      </c>
      <c r="AB81" s="31" t="e">
        <f>#REF!</f>
        <v>#REF!</v>
      </c>
      <c r="AC81" s="31" t="e">
        <f t="shared" si="68"/>
        <v>#REF!</v>
      </c>
      <c r="AD81" s="31" t="e">
        <f t="shared" si="73"/>
        <v>#REF!</v>
      </c>
      <c r="AE81" s="31" t="e">
        <f t="shared" si="74"/>
        <v>#REF!</v>
      </c>
    </row>
    <row r="82" spans="1:31" x14ac:dyDescent="0.25">
      <c r="A82" s="3" t="s">
        <v>74</v>
      </c>
      <c r="B82" s="56">
        <f t="shared" si="75"/>
        <v>1891461</v>
      </c>
      <c r="C82" s="32">
        <v>870611</v>
      </c>
      <c r="D82" s="32">
        <v>1020850</v>
      </c>
      <c r="E82" s="6">
        <v>30.35</v>
      </c>
      <c r="F82" s="56">
        <f t="shared" si="76"/>
        <v>574058</v>
      </c>
      <c r="G82" s="33">
        <f t="shared" si="69"/>
        <v>264230</v>
      </c>
      <c r="H82" s="33">
        <f t="shared" si="70"/>
        <v>309828</v>
      </c>
      <c r="I82" s="31" t="e">
        <f>#REF!</f>
        <v>#REF!</v>
      </c>
      <c r="J82" s="31" t="e">
        <f>#REF!</f>
        <v>#REF!</v>
      </c>
      <c r="K82" s="31" t="e">
        <f t="shared" si="62"/>
        <v>#REF!</v>
      </c>
      <c r="L82" s="31" t="e">
        <f t="shared" si="77"/>
        <v>#REF!</v>
      </c>
      <c r="M82" s="31" t="e">
        <f t="shared" si="78"/>
        <v>#REF!</v>
      </c>
      <c r="N82" s="6">
        <v>30.6</v>
      </c>
      <c r="O82" s="56">
        <f t="shared" si="79"/>
        <v>578787</v>
      </c>
      <c r="P82" s="33">
        <f t="shared" si="63"/>
        <v>266407</v>
      </c>
      <c r="Q82" s="33">
        <f t="shared" si="64"/>
        <v>312380</v>
      </c>
      <c r="R82" s="31" t="e">
        <f>#REF!</f>
        <v>#REF!</v>
      </c>
      <c r="S82" s="31" t="e">
        <f>#REF!</f>
        <v>#REF!</v>
      </c>
      <c r="T82" s="31" t="e">
        <f t="shared" si="65"/>
        <v>#REF!</v>
      </c>
      <c r="U82" s="31" t="e">
        <f t="shared" si="71"/>
        <v>#REF!</v>
      </c>
      <c r="V82" s="31" t="e">
        <f t="shared" si="72"/>
        <v>#REF!</v>
      </c>
      <c r="W82" s="6">
        <v>37.5</v>
      </c>
      <c r="X82" s="56">
        <f t="shared" si="80"/>
        <v>709298</v>
      </c>
      <c r="Y82" s="33">
        <f t="shared" si="66"/>
        <v>326479</v>
      </c>
      <c r="Z82" s="33">
        <f t="shared" si="67"/>
        <v>382819</v>
      </c>
      <c r="AA82" s="31" t="e">
        <f>#REF!</f>
        <v>#REF!</v>
      </c>
      <c r="AB82" s="31" t="e">
        <f>#REF!</f>
        <v>#REF!</v>
      </c>
      <c r="AC82" s="31" t="e">
        <f t="shared" si="68"/>
        <v>#REF!</v>
      </c>
      <c r="AD82" s="31" t="e">
        <f t="shared" si="73"/>
        <v>#REF!</v>
      </c>
      <c r="AE82" s="31" t="e">
        <f t="shared" si="74"/>
        <v>#REF!</v>
      </c>
    </row>
    <row r="83" spans="1:31" x14ac:dyDescent="0.25">
      <c r="A83" s="3" t="s">
        <v>75</v>
      </c>
      <c r="B83" s="56">
        <f t="shared" si="75"/>
        <v>2034897</v>
      </c>
      <c r="C83" s="32">
        <v>928852</v>
      </c>
      <c r="D83" s="32">
        <v>1106045</v>
      </c>
      <c r="E83" s="6">
        <v>30.35</v>
      </c>
      <c r="F83" s="56">
        <f t="shared" si="76"/>
        <v>617592</v>
      </c>
      <c r="G83" s="33">
        <f t="shared" si="69"/>
        <v>281907</v>
      </c>
      <c r="H83" s="33">
        <f t="shared" si="70"/>
        <v>335685</v>
      </c>
      <c r="I83" s="31" t="e">
        <f>#REF!</f>
        <v>#REF!</v>
      </c>
      <c r="J83" s="31" t="e">
        <f>#REF!</f>
        <v>#REF!</v>
      </c>
      <c r="K83" s="31" t="e">
        <f t="shared" si="62"/>
        <v>#REF!</v>
      </c>
      <c r="L83" s="31" t="e">
        <f t="shared" si="77"/>
        <v>#REF!</v>
      </c>
      <c r="M83" s="31" t="e">
        <f t="shared" si="78"/>
        <v>#REF!</v>
      </c>
      <c r="N83" s="6">
        <v>30.6</v>
      </c>
      <c r="O83" s="56">
        <f t="shared" si="79"/>
        <v>622679</v>
      </c>
      <c r="P83" s="33">
        <f t="shared" si="63"/>
        <v>284229</v>
      </c>
      <c r="Q83" s="33">
        <f t="shared" si="64"/>
        <v>338450</v>
      </c>
      <c r="R83" s="31" t="e">
        <f>#REF!</f>
        <v>#REF!</v>
      </c>
      <c r="S83" s="31" t="e">
        <f>#REF!</f>
        <v>#REF!</v>
      </c>
      <c r="T83" s="31" t="e">
        <f t="shared" si="65"/>
        <v>#REF!</v>
      </c>
      <c r="U83" s="31" t="e">
        <f t="shared" si="71"/>
        <v>#REF!</v>
      </c>
      <c r="V83" s="31" t="e">
        <f t="shared" si="72"/>
        <v>#REF!</v>
      </c>
      <c r="W83" s="6">
        <v>37.5</v>
      </c>
      <c r="X83" s="56">
        <f t="shared" si="80"/>
        <v>763087</v>
      </c>
      <c r="Y83" s="33">
        <f t="shared" si="66"/>
        <v>348320</v>
      </c>
      <c r="Z83" s="33">
        <f t="shared" si="67"/>
        <v>414767</v>
      </c>
      <c r="AA83" s="31" t="e">
        <f>#REF!</f>
        <v>#REF!</v>
      </c>
      <c r="AB83" s="31" t="e">
        <f>#REF!</f>
        <v>#REF!</v>
      </c>
      <c r="AC83" s="31" t="e">
        <f t="shared" si="68"/>
        <v>#REF!</v>
      </c>
      <c r="AD83" s="31" t="e">
        <f t="shared" si="73"/>
        <v>#REF!</v>
      </c>
      <c r="AE83" s="31" t="e">
        <f t="shared" si="74"/>
        <v>#REF!</v>
      </c>
    </row>
    <row r="84" spans="1:31" x14ac:dyDescent="0.25">
      <c r="A84" s="3" t="s">
        <v>76</v>
      </c>
      <c r="B84" s="56">
        <f t="shared" si="75"/>
        <v>2129351</v>
      </c>
      <c r="C84" s="32">
        <v>961651</v>
      </c>
      <c r="D84" s="32">
        <v>1167700</v>
      </c>
      <c r="E84" s="6">
        <v>30.35</v>
      </c>
      <c r="F84" s="56">
        <f t="shared" si="76"/>
        <v>646258</v>
      </c>
      <c r="G84" s="33">
        <f t="shared" si="69"/>
        <v>291861</v>
      </c>
      <c r="H84" s="33">
        <f t="shared" si="70"/>
        <v>354397</v>
      </c>
      <c r="I84" s="31" t="e">
        <f>#REF!</f>
        <v>#REF!</v>
      </c>
      <c r="J84" s="31" t="e">
        <f>#REF!</f>
        <v>#REF!</v>
      </c>
      <c r="K84" s="31" t="e">
        <f t="shared" si="62"/>
        <v>#REF!</v>
      </c>
      <c r="L84" s="31" t="e">
        <f t="shared" si="77"/>
        <v>#REF!</v>
      </c>
      <c r="M84" s="31" t="e">
        <f t="shared" si="78"/>
        <v>#REF!</v>
      </c>
      <c r="N84" s="6">
        <v>30.6</v>
      </c>
      <c r="O84" s="56">
        <f t="shared" si="79"/>
        <v>651581</v>
      </c>
      <c r="P84" s="33">
        <f t="shared" si="63"/>
        <v>294265</v>
      </c>
      <c r="Q84" s="33">
        <f t="shared" si="64"/>
        <v>357316</v>
      </c>
      <c r="R84" s="31" t="e">
        <f>#REF!</f>
        <v>#REF!</v>
      </c>
      <c r="S84" s="31" t="e">
        <f>#REF!</f>
        <v>#REF!</v>
      </c>
      <c r="T84" s="31" t="e">
        <f t="shared" si="65"/>
        <v>#REF!</v>
      </c>
      <c r="U84" s="31" t="e">
        <f t="shared" si="71"/>
        <v>#REF!</v>
      </c>
      <c r="V84" s="31" t="e">
        <f t="shared" si="72"/>
        <v>#REF!</v>
      </c>
      <c r="W84" s="6">
        <v>37.5</v>
      </c>
      <c r="X84" s="56">
        <f t="shared" si="80"/>
        <v>798507</v>
      </c>
      <c r="Y84" s="33">
        <f t="shared" si="66"/>
        <v>360619</v>
      </c>
      <c r="Z84" s="33">
        <f t="shared" si="67"/>
        <v>437888</v>
      </c>
      <c r="AA84" s="31" t="e">
        <f>#REF!</f>
        <v>#REF!</v>
      </c>
      <c r="AB84" s="31" t="e">
        <f>#REF!</f>
        <v>#REF!</v>
      </c>
      <c r="AC84" s="31" t="e">
        <f t="shared" si="68"/>
        <v>#REF!</v>
      </c>
      <c r="AD84" s="31" t="e">
        <f t="shared" si="73"/>
        <v>#REF!</v>
      </c>
      <c r="AE84" s="31" t="e">
        <f t="shared" si="74"/>
        <v>#REF!</v>
      </c>
    </row>
    <row r="85" spans="1:31" x14ac:dyDescent="0.25">
      <c r="A85" s="3" t="s">
        <v>77</v>
      </c>
      <c r="B85" s="56">
        <f t="shared" si="75"/>
        <v>2221227</v>
      </c>
      <c r="C85" s="32">
        <v>995029</v>
      </c>
      <c r="D85" s="32">
        <v>1226198</v>
      </c>
      <c r="E85" s="6">
        <v>30.35</v>
      </c>
      <c r="F85" s="56">
        <f t="shared" si="76"/>
        <v>674142</v>
      </c>
      <c r="G85" s="33">
        <f t="shared" si="69"/>
        <v>301991</v>
      </c>
      <c r="H85" s="33">
        <f t="shared" si="70"/>
        <v>372151</v>
      </c>
      <c r="I85" s="31" t="e">
        <f>#REF!</f>
        <v>#REF!</v>
      </c>
      <c r="J85" s="31" t="e">
        <f>#REF!</f>
        <v>#REF!</v>
      </c>
      <c r="K85" s="31" t="e">
        <f t="shared" si="62"/>
        <v>#REF!</v>
      </c>
      <c r="L85" s="31" t="e">
        <f t="shared" si="77"/>
        <v>#REF!</v>
      </c>
      <c r="M85" s="31" t="e">
        <f t="shared" si="78"/>
        <v>#REF!</v>
      </c>
      <c r="N85" s="6">
        <v>30.6</v>
      </c>
      <c r="O85" s="56">
        <f t="shared" si="79"/>
        <v>679696</v>
      </c>
      <c r="P85" s="33">
        <f t="shared" si="63"/>
        <v>304479</v>
      </c>
      <c r="Q85" s="33">
        <f t="shared" si="64"/>
        <v>375217</v>
      </c>
      <c r="R85" s="31" t="e">
        <f>#REF!</f>
        <v>#REF!</v>
      </c>
      <c r="S85" s="31" t="e">
        <f>#REF!</f>
        <v>#REF!</v>
      </c>
      <c r="T85" s="31" t="e">
        <f t="shared" si="65"/>
        <v>#REF!</v>
      </c>
      <c r="U85" s="31" t="e">
        <f t="shared" si="71"/>
        <v>#REF!</v>
      </c>
      <c r="V85" s="31" t="e">
        <f t="shared" si="72"/>
        <v>#REF!</v>
      </c>
      <c r="W85" s="6">
        <v>37.5</v>
      </c>
      <c r="X85" s="56">
        <f t="shared" si="80"/>
        <v>832960</v>
      </c>
      <c r="Y85" s="33">
        <f t="shared" si="66"/>
        <v>373136</v>
      </c>
      <c r="Z85" s="33">
        <f t="shared" si="67"/>
        <v>459824</v>
      </c>
      <c r="AA85" s="31" t="e">
        <f>#REF!</f>
        <v>#REF!</v>
      </c>
      <c r="AB85" s="31" t="e">
        <f>#REF!</f>
        <v>#REF!</v>
      </c>
      <c r="AC85" s="31" t="e">
        <f t="shared" si="68"/>
        <v>#REF!</v>
      </c>
      <c r="AD85" s="31" t="e">
        <f t="shared" si="73"/>
        <v>#REF!</v>
      </c>
      <c r="AE85" s="31" t="e">
        <f t="shared" si="74"/>
        <v>#REF!</v>
      </c>
    </row>
    <row r="86" spans="1:31" x14ac:dyDescent="0.25">
      <c r="A86" s="3" t="s">
        <v>78</v>
      </c>
      <c r="B86" s="56">
        <f t="shared" si="75"/>
        <v>2259744</v>
      </c>
      <c r="C86" s="32">
        <v>999806</v>
      </c>
      <c r="D86" s="32">
        <v>1259938</v>
      </c>
      <c r="E86" s="6">
        <v>30.35</v>
      </c>
      <c r="F86" s="56">
        <f t="shared" si="76"/>
        <v>685832</v>
      </c>
      <c r="G86" s="33">
        <f t="shared" si="69"/>
        <v>303441</v>
      </c>
      <c r="H86" s="33">
        <f t="shared" si="70"/>
        <v>382391</v>
      </c>
      <c r="I86" s="31" t="e">
        <f>#REF!</f>
        <v>#REF!</v>
      </c>
      <c r="J86" s="31" t="e">
        <f>#REF!</f>
        <v>#REF!</v>
      </c>
      <c r="K86" s="31" t="e">
        <f t="shared" si="62"/>
        <v>#REF!</v>
      </c>
      <c r="L86" s="31" t="e">
        <f t="shared" si="77"/>
        <v>#REF!</v>
      </c>
      <c r="M86" s="31" t="e">
        <f t="shared" si="78"/>
        <v>#REF!</v>
      </c>
      <c r="N86" s="6">
        <v>30.6</v>
      </c>
      <c r="O86" s="56">
        <f t="shared" si="79"/>
        <v>691482</v>
      </c>
      <c r="P86" s="33">
        <f t="shared" si="63"/>
        <v>305941</v>
      </c>
      <c r="Q86" s="33">
        <f t="shared" si="64"/>
        <v>385541</v>
      </c>
      <c r="R86" s="31" t="e">
        <f>#REF!</f>
        <v>#REF!</v>
      </c>
      <c r="S86" s="31" t="e">
        <f>#REF!</f>
        <v>#REF!</v>
      </c>
      <c r="T86" s="31" t="e">
        <f t="shared" si="65"/>
        <v>#REF!</v>
      </c>
      <c r="U86" s="31" t="e">
        <f t="shared" si="71"/>
        <v>#REF!</v>
      </c>
      <c r="V86" s="31" t="e">
        <f t="shared" si="72"/>
        <v>#REF!</v>
      </c>
      <c r="W86" s="6">
        <v>37.5</v>
      </c>
      <c r="X86" s="56">
        <f t="shared" si="80"/>
        <v>847404</v>
      </c>
      <c r="Y86" s="33">
        <f t="shared" si="66"/>
        <v>374927</v>
      </c>
      <c r="Z86" s="33">
        <f t="shared" si="67"/>
        <v>472477</v>
      </c>
      <c r="AA86" s="31" t="e">
        <f>#REF!</f>
        <v>#REF!</v>
      </c>
      <c r="AB86" s="31" t="e">
        <f>#REF!</f>
        <v>#REF!</v>
      </c>
      <c r="AC86" s="31" t="e">
        <f t="shared" si="68"/>
        <v>#REF!</v>
      </c>
      <c r="AD86" s="31" t="e">
        <f t="shared" si="73"/>
        <v>#REF!</v>
      </c>
      <c r="AE86" s="31" t="e">
        <f t="shared" si="74"/>
        <v>#REF!</v>
      </c>
    </row>
    <row r="87" spans="1:31" x14ac:dyDescent="0.25">
      <c r="A87" s="3" t="s">
        <v>79</v>
      </c>
      <c r="B87" s="56">
        <f t="shared" si="75"/>
        <v>2205229</v>
      </c>
      <c r="C87" s="32">
        <v>964585</v>
      </c>
      <c r="D87" s="32">
        <v>1240644</v>
      </c>
      <c r="E87" s="6">
        <v>30.35</v>
      </c>
      <c r="F87" s="56">
        <f t="shared" si="76"/>
        <v>669287</v>
      </c>
      <c r="G87" s="33">
        <f t="shared" si="69"/>
        <v>292752</v>
      </c>
      <c r="H87" s="33">
        <f t="shared" si="70"/>
        <v>376535</v>
      </c>
      <c r="I87" s="31" t="e">
        <f>#REF!</f>
        <v>#REF!</v>
      </c>
      <c r="J87" s="31" t="e">
        <f>#REF!</f>
        <v>#REF!</v>
      </c>
      <c r="K87" s="31" t="e">
        <f t="shared" si="62"/>
        <v>#REF!</v>
      </c>
      <c r="L87" s="31" t="e">
        <f t="shared" si="77"/>
        <v>#REF!</v>
      </c>
      <c r="M87" s="31" t="e">
        <f t="shared" si="78"/>
        <v>#REF!</v>
      </c>
      <c r="N87" s="6">
        <v>30.6</v>
      </c>
      <c r="O87" s="56">
        <f t="shared" si="79"/>
        <v>674800</v>
      </c>
      <c r="P87" s="33">
        <f t="shared" si="63"/>
        <v>295163</v>
      </c>
      <c r="Q87" s="33">
        <f t="shared" si="64"/>
        <v>379637</v>
      </c>
      <c r="R87" s="31" t="e">
        <f>#REF!</f>
        <v>#REF!</v>
      </c>
      <c r="S87" s="31" t="e">
        <f>#REF!</f>
        <v>#REF!</v>
      </c>
      <c r="T87" s="31" t="e">
        <f t="shared" si="65"/>
        <v>#REF!</v>
      </c>
      <c r="U87" s="31" t="e">
        <f t="shared" si="71"/>
        <v>#REF!</v>
      </c>
      <c r="V87" s="31" t="e">
        <f t="shared" si="72"/>
        <v>#REF!</v>
      </c>
      <c r="W87" s="6">
        <v>37.5</v>
      </c>
      <c r="X87" s="56">
        <f t="shared" si="80"/>
        <v>826961</v>
      </c>
      <c r="Y87" s="33">
        <f t="shared" si="66"/>
        <v>361719</v>
      </c>
      <c r="Z87" s="33">
        <f t="shared" si="67"/>
        <v>465242</v>
      </c>
      <c r="AA87" s="31" t="e">
        <f>#REF!</f>
        <v>#REF!</v>
      </c>
      <c r="AB87" s="31" t="e">
        <f>#REF!</f>
        <v>#REF!</v>
      </c>
      <c r="AC87" s="31" t="e">
        <f t="shared" si="68"/>
        <v>#REF!</v>
      </c>
      <c r="AD87" s="31" t="e">
        <f t="shared" si="73"/>
        <v>#REF!</v>
      </c>
      <c r="AE87" s="31" t="e">
        <f t="shared" si="74"/>
        <v>#REF!</v>
      </c>
    </row>
    <row r="88" spans="1:31" x14ac:dyDescent="0.25">
      <c r="A88" s="3" t="s">
        <v>80</v>
      </c>
      <c r="B88" s="56">
        <f t="shared" si="75"/>
        <v>2167164</v>
      </c>
      <c r="C88" s="32">
        <v>938068</v>
      </c>
      <c r="D88" s="32">
        <v>1229096</v>
      </c>
      <c r="E88" s="6">
        <v>30.35</v>
      </c>
      <c r="F88" s="56">
        <f t="shared" si="76"/>
        <v>657735</v>
      </c>
      <c r="G88" s="33">
        <f t="shared" si="69"/>
        <v>284704</v>
      </c>
      <c r="H88" s="33">
        <f t="shared" si="70"/>
        <v>373031</v>
      </c>
      <c r="I88" s="31" t="e">
        <f>#REF!</f>
        <v>#REF!</v>
      </c>
      <c r="J88" s="31" t="e">
        <f>#REF!</f>
        <v>#REF!</v>
      </c>
      <c r="K88" s="31" t="e">
        <f t="shared" si="62"/>
        <v>#REF!</v>
      </c>
      <c r="L88" s="31" t="e">
        <f t="shared" si="77"/>
        <v>#REF!</v>
      </c>
      <c r="M88" s="31" t="e">
        <f t="shared" si="78"/>
        <v>#REF!</v>
      </c>
      <c r="N88" s="6">
        <v>30.6</v>
      </c>
      <c r="O88" s="56">
        <f t="shared" si="79"/>
        <v>663152</v>
      </c>
      <c r="P88" s="33">
        <f t="shared" si="63"/>
        <v>287049</v>
      </c>
      <c r="Q88" s="33">
        <f t="shared" si="64"/>
        <v>376103</v>
      </c>
      <c r="R88" s="31" t="e">
        <f>#REF!</f>
        <v>#REF!</v>
      </c>
      <c r="S88" s="31" t="e">
        <f>#REF!</f>
        <v>#REF!</v>
      </c>
      <c r="T88" s="31" t="e">
        <f t="shared" si="65"/>
        <v>#REF!</v>
      </c>
      <c r="U88" s="31" t="e">
        <f t="shared" si="71"/>
        <v>#REF!</v>
      </c>
      <c r="V88" s="31" t="e">
        <f t="shared" si="72"/>
        <v>#REF!</v>
      </c>
      <c r="W88" s="6">
        <v>37.5</v>
      </c>
      <c r="X88" s="56">
        <f t="shared" si="80"/>
        <v>812687</v>
      </c>
      <c r="Y88" s="33">
        <f t="shared" si="66"/>
        <v>351776</v>
      </c>
      <c r="Z88" s="33">
        <f t="shared" si="67"/>
        <v>460911</v>
      </c>
      <c r="AA88" s="31" t="e">
        <f>#REF!</f>
        <v>#REF!</v>
      </c>
      <c r="AB88" s="31" t="e">
        <f>#REF!</f>
        <v>#REF!</v>
      </c>
      <c r="AC88" s="31" t="e">
        <f t="shared" si="68"/>
        <v>#REF!</v>
      </c>
      <c r="AD88" s="31" t="e">
        <f t="shared" si="73"/>
        <v>#REF!</v>
      </c>
      <c r="AE88" s="31" t="e">
        <f t="shared" si="74"/>
        <v>#REF!</v>
      </c>
    </row>
    <row r="89" spans="1:31" x14ac:dyDescent="0.25">
      <c r="A89" s="3" t="s">
        <v>81</v>
      </c>
      <c r="B89" s="56">
        <f t="shared" si="75"/>
        <v>2097405</v>
      </c>
      <c r="C89" s="32">
        <v>897383</v>
      </c>
      <c r="D89" s="32">
        <v>1200022</v>
      </c>
      <c r="E89" s="29">
        <v>28</v>
      </c>
      <c r="F89" s="56">
        <f t="shared" si="76"/>
        <v>587273</v>
      </c>
      <c r="G89" s="33">
        <f t="shared" si="69"/>
        <v>251267</v>
      </c>
      <c r="H89" s="33">
        <f t="shared" si="70"/>
        <v>336006</v>
      </c>
      <c r="I89" s="31" t="e">
        <f>#REF!</f>
        <v>#REF!</v>
      </c>
      <c r="J89" s="31" t="e">
        <f>#REF!</f>
        <v>#REF!</v>
      </c>
      <c r="K89" s="31" t="e">
        <f t="shared" si="62"/>
        <v>#REF!</v>
      </c>
      <c r="L89" s="31" t="e">
        <f t="shared" si="77"/>
        <v>#REF!</v>
      </c>
      <c r="M89" s="31" t="e">
        <f t="shared" si="78"/>
        <v>#REF!</v>
      </c>
      <c r="N89" s="29">
        <v>34</v>
      </c>
      <c r="O89" s="56">
        <f t="shared" si="79"/>
        <v>713117</v>
      </c>
      <c r="P89" s="33">
        <f t="shared" si="63"/>
        <v>305110</v>
      </c>
      <c r="Q89" s="33">
        <f t="shared" si="64"/>
        <v>408007</v>
      </c>
      <c r="R89" s="31" t="e">
        <f>#REF!</f>
        <v>#REF!</v>
      </c>
      <c r="S89" s="31" t="e">
        <f>#REF!</f>
        <v>#REF!</v>
      </c>
      <c r="T89" s="31" t="e">
        <f t="shared" si="65"/>
        <v>#REF!</v>
      </c>
      <c r="U89" s="31" t="e">
        <f t="shared" si="71"/>
        <v>#REF!</v>
      </c>
      <c r="V89" s="31" t="e">
        <f t="shared" si="72"/>
        <v>#REF!</v>
      </c>
      <c r="W89" s="29">
        <v>55.7</v>
      </c>
      <c r="X89" s="56">
        <f t="shared" si="80"/>
        <v>1168254</v>
      </c>
      <c r="Y89" s="33">
        <f t="shared" si="66"/>
        <v>499842</v>
      </c>
      <c r="Z89" s="33">
        <f t="shared" si="67"/>
        <v>668412</v>
      </c>
      <c r="AA89" s="31" t="e">
        <f>#REF!</f>
        <v>#REF!</v>
      </c>
      <c r="AB89" s="31" t="e">
        <f>#REF!</f>
        <v>#REF!</v>
      </c>
      <c r="AC89" s="31" t="e">
        <f t="shared" si="68"/>
        <v>#REF!</v>
      </c>
      <c r="AD89" s="31" t="e">
        <f t="shared" si="73"/>
        <v>#REF!</v>
      </c>
      <c r="AE89" s="31" t="e">
        <f t="shared" si="74"/>
        <v>#REF!</v>
      </c>
    </row>
    <row r="90" spans="1:31" x14ac:dyDescent="0.25">
      <c r="A90" s="3" t="s">
        <v>82</v>
      </c>
      <c r="B90" s="56">
        <f t="shared" si="75"/>
        <v>1979870</v>
      </c>
      <c r="C90" s="32">
        <v>834434</v>
      </c>
      <c r="D90" s="32">
        <v>1145436</v>
      </c>
      <c r="E90" s="29">
        <v>28</v>
      </c>
      <c r="F90" s="56">
        <f t="shared" si="76"/>
        <v>554364</v>
      </c>
      <c r="G90" s="33">
        <f t="shared" si="69"/>
        <v>233642</v>
      </c>
      <c r="H90" s="33">
        <f t="shared" si="70"/>
        <v>320722</v>
      </c>
      <c r="I90" s="31" t="e">
        <f>#REF!</f>
        <v>#REF!</v>
      </c>
      <c r="J90" s="31" t="e">
        <f>#REF!</f>
        <v>#REF!</v>
      </c>
      <c r="K90" s="31" t="e">
        <f t="shared" si="62"/>
        <v>#REF!</v>
      </c>
      <c r="L90" s="31" t="e">
        <f t="shared" si="77"/>
        <v>#REF!</v>
      </c>
      <c r="M90" s="31" t="e">
        <f t="shared" si="78"/>
        <v>#REF!</v>
      </c>
      <c r="N90" s="29">
        <v>34</v>
      </c>
      <c r="O90" s="56">
        <f t="shared" si="79"/>
        <v>673156</v>
      </c>
      <c r="P90" s="33">
        <f t="shared" si="63"/>
        <v>283708</v>
      </c>
      <c r="Q90" s="33">
        <f t="shared" si="64"/>
        <v>389448</v>
      </c>
      <c r="R90" s="31" t="e">
        <f>#REF!</f>
        <v>#REF!</v>
      </c>
      <c r="S90" s="31" t="e">
        <f>#REF!</f>
        <v>#REF!</v>
      </c>
      <c r="T90" s="31" t="e">
        <f t="shared" si="65"/>
        <v>#REF!</v>
      </c>
      <c r="U90" s="31" t="e">
        <f t="shared" si="71"/>
        <v>#REF!</v>
      </c>
      <c r="V90" s="31" t="e">
        <f t="shared" si="72"/>
        <v>#REF!</v>
      </c>
      <c r="W90" s="29">
        <v>55.7</v>
      </c>
      <c r="X90" s="56">
        <f t="shared" si="80"/>
        <v>1102788</v>
      </c>
      <c r="Y90" s="33">
        <f t="shared" si="66"/>
        <v>464780</v>
      </c>
      <c r="Z90" s="33">
        <f t="shared" si="67"/>
        <v>638008</v>
      </c>
      <c r="AA90" s="31" t="e">
        <f>#REF!</f>
        <v>#REF!</v>
      </c>
      <c r="AB90" s="31" t="e">
        <f>#REF!</f>
        <v>#REF!</v>
      </c>
      <c r="AC90" s="31" t="e">
        <f t="shared" si="68"/>
        <v>#REF!</v>
      </c>
      <c r="AD90" s="31" t="e">
        <f t="shared" si="73"/>
        <v>#REF!</v>
      </c>
      <c r="AE90" s="31" t="e">
        <f t="shared" si="74"/>
        <v>#REF!</v>
      </c>
    </row>
    <row r="91" spans="1:31" x14ac:dyDescent="0.25">
      <c r="A91" s="3" t="s">
        <v>83</v>
      </c>
      <c r="B91" s="56">
        <f t="shared" si="75"/>
        <v>1966493</v>
      </c>
      <c r="C91" s="32">
        <v>815512</v>
      </c>
      <c r="D91" s="32">
        <v>1150981</v>
      </c>
      <c r="E91" s="29">
        <v>28</v>
      </c>
      <c r="F91" s="56">
        <f t="shared" si="76"/>
        <v>550618</v>
      </c>
      <c r="G91" s="33">
        <f t="shared" si="69"/>
        <v>228343</v>
      </c>
      <c r="H91" s="33">
        <f t="shared" si="70"/>
        <v>322275</v>
      </c>
      <c r="I91" s="31" t="e">
        <f>#REF!</f>
        <v>#REF!</v>
      </c>
      <c r="J91" s="31" t="e">
        <f>#REF!</f>
        <v>#REF!</v>
      </c>
      <c r="K91" s="31" t="e">
        <f t="shared" si="62"/>
        <v>#REF!</v>
      </c>
      <c r="L91" s="31" t="e">
        <f t="shared" si="77"/>
        <v>#REF!</v>
      </c>
      <c r="M91" s="31" t="e">
        <f t="shared" si="78"/>
        <v>#REF!</v>
      </c>
      <c r="N91" s="29">
        <v>34</v>
      </c>
      <c r="O91" s="56">
        <f t="shared" si="79"/>
        <v>668608</v>
      </c>
      <c r="P91" s="33">
        <f t="shared" si="63"/>
        <v>277274</v>
      </c>
      <c r="Q91" s="33">
        <f t="shared" si="64"/>
        <v>391334</v>
      </c>
      <c r="R91" s="31" t="e">
        <f>#REF!</f>
        <v>#REF!</v>
      </c>
      <c r="S91" s="31" t="e">
        <f>#REF!</f>
        <v>#REF!</v>
      </c>
      <c r="T91" s="31" t="e">
        <f t="shared" si="65"/>
        <v>#REF!</v>
      </c>
      <c r="U91" s="31" t="e">
        <f t="shared" si="71"/>
        <v>#REF!</v>
      </c>
      <c r="V91" s="31" t="e">
        <f t="shared" si="72"/>
        <v>#REF!</v>
      </c>
      <c r="W91" s="29">
        <v>55.7</v>
      </c>
      <c r="X91" s="56">
        <f t="shared" si="80"/>
        <v>1095336</v>
      </c>
      <c r="Y91" s="33">
        <f t="shared" si="66"/>
        <v>454240</v>
      </c>
      <c r="Z91" s="33">
        <f t="shared" si="67"/>
        <v>641096</v>
      </c>
      <c r="AA91" s="31" t="e">
        <f>#REF!</f>
        <v>#REF!</v>
      </c>
      <c r="AB91" s="31" t="e">
        <f>#REF!</f>
        <v>#REF!</v>
      </c>
      <c r="AC91" s="31" t="e">
        <f t="shared" si="68"/>
        <v>#REF!</v>
      </c>
      <c r="AD91" s="31" t="e">
        <f t="shared" si="73"/>
        <v>#REF!</v>
      </c>
      <c r="AE91" s="31" t="e">
        <f t="shared" si="74"/>
        <v>#REF!</v>
      </c>
    </row>
    <row r="92" spans="1:31" x14ac:dyDescent="0.25">
      <c r="A92" s="3" t="s">
        <v>84</v>
      </c>
      <c r="B92" s="56">
        <f t="shared" si="75"/>
        <v>1930302</v>
      </c>
      <c r="C92" s="32">
        <v>784470</v>
      </c>
      <c r="D92" s="32">
        <v>1145832</v>
      </c>
      <c r="E92" s="29">
        <v>28</v>
      </c>
      <c r="F92" s="56">
        <f t="shared" si="76"/>
        <v>540485</v>
      </c>
      <c r="G92" s="33">
        <f t="shared" si="69"/>
        <v>219652</v>
      </c>
      <c r="H92" s="33">
        <f t="shared" si="70"/>
        <v>320833</v>
      </c>
      <c r="I92" s="31" t="e">
        <f>#REF!</f>
        <v>#REF!</v>
      </c>
      <c r="J92" s="31" t="e">
        <f>#REF!</f>
        <v>#REF!</v>
      </c>
      <c r="K92" s="31" t="e">
        <f t="shared" si="62"/>
        <v>#REF!</v>
      </c>
      <c r="L92" s="31" t="e">
        <f t="shared" si="77"/>
        <v>#REF!</v>
      </c>
      <c r="M92" s="31" t="e">
        <f t="shared" si="78"/>
        <v>#REF!</v>
      </c>
      <c r="N92" s="29">
        <v>34</v>
      </c>
      <c r="O92" s="56">
        <f t="shared" si="79"/>
        <v>656303</v>
      </c>
      <c r="P92" s="33">
        <f t="shared" si="63"/>
        <v>266720</v>
      </c>
      <c r="Q92" s="33">
        <f t="shared" si="64"/>
        <v>389583</v>
      </c>
      <c r="R92" s="31" t="e">
        <f>#REF!</f>
        <v>#REF!</v>
      </c>
      <c r="S92" s="31" t="e">
        <f>#REF!</f>
        <v>#REF!</v>
      </c>
      <c r="T92" s="31" t="e">
        <f t="shared" si="65"/>
        <v>#REF!</v>
      </c>
      <c r="U92" s="31" t="e">
        <f t="shared" si="71"/>
        <v>#REF!</v>
      </c>
      <c r="V92" s="31" t="e">
        <f t="shared" si="72"/>
        <v>#REF!</v>
      </c>
      <c r="W92" s="29">
        <v>55.7</v>
      </c>
      <c r="X92" s="56">
        <f t="shared" si="80"/>
        <v>1075178</v>
      </c>
      <c r="Y92" s="33">
        <f t="shared" si="66"/>
        <v>436950</v>
      </c>
      <c r="Z92" s="33">
        <f t="shared" si="67"/>
        <v>638228</v>
      </c>
      <c r="AA92" s="31" t="e">
        <f>#REF!</f>
        <v>#REF!</v>
      </c>
      <c r="AB92" s="31" t="e">
        <f>#REF!</f>
        <v>#REF!</v>
      </c>
      <c r="AC92" s="31" t="e">
        <f t="shared" si="68"/>
        <v>#REF!</v>
      </c>
      <c r="AD92" s="31" t="e">
        <f t="shared" si="73"/>
        <v>#REF!</v>
      </c>
      <c r="AE92" s="31" t="e">
        <f t="shared" si="74"/>
        <v>#REF!</v>
      </c>
    </row>
    <row r="93" spans="1:31" x14ac:dyDescent="0.25">
      <c r="A93" s="3" t="s">
        <v>85</v>
      </c>
      <c r="B93" s="56">
        <f t="shared" si="75"/>
        <v>1716208</v>
      </c>
      <c r="C93" s="32">
        <v>688306</v>
      </c>
      <c r="D93" s="32">
        <v>1027902</v>
      </c>
      <c r="E93" s="29">
        <v>28</v>
      </c>
      <c r="F93" s="56">
        <f t="shared" si="76"/>
        <v>480539</v>
      </c>
      <c r="G93" s="33">
        <f t="shared" si="69"/>
        <v>192726</v>
      </c>
      <c r="H93" s="33">
        <f t="shared" si="70"/>
        <v>287813</v>
      </c>
      <c r="I93" s="31" t="e">
        <f>#REF!</f>
        <v>#REF!</v>
      </c>
      <c r="J93" s="31" t="e">
        <f>#REF!</f>
        <v>#REF!</v>
      </c>
      <c r="K93" s="31" t="e">
        <f t="shared" si="62"/>
        <v>#REF!</v>
      </c>
      <c r="L93" s="31" t="e">
        <f t="shared" si="77"/>
        <v>#REF!</v>
      </c>
      <c r="M93" s="31" t="e">
        <f t="shared" si="78"/>
        <v>#REF!</v>
      </c>
      <c r="N93" s="29">
        <v>34</v>
      </c>
      <c r="O93" s="56">
        <f t="shared" si="79"/>
        <v>583511</v>
      </c>
      <c r="P93" s="33">
        <f t="shared" si="63"/>
        <v>234024</v>
      </c>
      <c r="Q93" s="33">
        <f t="shared" si="64"/>
        <v>349487</v>
      </c>
      <c r="R93" s="31" t="e">
        <f>#REF!</f>
        <v>#REF!</v>
      </c>
      <c r="S93" s="31" t="e">
        <f>#REF!</f>
        <v>#REF!</v>
      </c>
      <c r="T93" s="31" t="e">
        <f t="shared" si="65"/>
        <v>#REF!</v>
      </c>
      <c r="U93" s="31" t="e">
        <f t="shared" si="71"/>
        <v>#REF!</v>
      </c>
      <c r="V93" s="31" t="e">
        <f t="shared" si="72"/>
        <v>#REF!</v>
      </c>
      <c r="W93" s="29">
        <v>55.7</v>
      </c>
      <c r="X93" s="56">
        <f t="shared" si="80"/>
        <v>955927</v>
      </c>
      <c r="Y93" s="33">
        <f t="shared" si="66"/>
        <v>383386</v>
      </c>
      <c r="Z93" s="33">
        <f t="shared" si="67"/>
        <v>572541</v>
      </c>
      <c r="AA93" s="31" t="e">
        <f>#REF!</f>
        <v>#REF!</v>
      </c>
      <c r="AB93" s="31" t="e">
        <f>#REF!</f>
        <v>#REF!</v>
      </c>
      <c r="AC93" s="31" t="e">
        <f t="shared" si="68"/>
        <v>#REF!</v>
      </c>
      <c r="AD93" s="31" t="e">
        <f t="shared" si="73"/>
        <v>#REF!</v>
      </c>
      <c r="AE93" s="31" t="e">
        <f t="shared" si="74"/>
        <v>#REF!</v>
      </c>
    </row>
    <row r="94" spans="1:31" x14ac:dyDescent="0.25">
      <c r="A94" s="3" t="s">
        <v>86</v>
      </c>
      <c r="B94" s="56">
        <f t="shared" si="75"/>
        <v>1709087</v>
      </c>
      <c r="C94" s="32">
        <v>673520</v>
      </c>
      <c r="D94" s="32">
        <v>1035567</v>
      </c>
      <c r="E94" s="29">
        <v>28</v>
      </c>
      <c r="F94" s="56">
        <f t="shared" si="76"/>
        <v>478545</v>
      </c>
      <c r="G94" s="33">
        <f t="shared" si="69"/>
        <v>188586</v>
      </c>
      <c r="H94" s="33">
        <f t="shared" si="70"/>
        <v>289959</v>
      </c>
      <c r="I94" s="31" t="e">
        <f>#REF!</f>
        <v>#REF!</v>
      </c>
      <c r="J94" s="31" t="e">
        <f>#REF!</f>
        <v>#REF!</v>
      </c>
      <c r="K94" s="31" t="e">
        <f t="shared" si="62"/>
        <v>#REF!</v>
      </c>
      <c r="L94" s="31" t="e">
        <f t="shared" si="77"/>
        <v>#REF!</v>
      </c>
      <c r="M94" s="31" t="e">
        <f t="shared" si="78"/>
        <v>#REF!</v>
      </c>
      <c r="N94" s="29">
        <v>34</v>
      </c>
      <c r="O94" s="56">
        <f t="shared" si="79"/>
        <v>581090</v>
      </c>
      <c r="P94" s="33">
        <f t="shared" si="63"/>
        <v>228997</v>
      </c>
      <c r="Q94" s="33">
        <f t="shared" si="64"/>
        <v>352093</v>
      </c>
      <c r="R94" s="31" t="e">
        <f>#REF!</f>
        <v>#REF!</v>
      </c>
      <c r="S94" s="31" t="e">
        <f>#REF!</f>
        <v>#REF!</v>
      </c>
      <c r="T94" s="31" t="e">
        <f t="shared" si="65"/>
        <v>#REF!</v>
      </c>
      <c r="U94" s="31" t="e">
        <f t="shared" si="71"/>
        <v>#REF!</v>
      </c>
      <c r="V94" s="31" t="e">
        <f t="shared" si="72"/>
        <v>#REF!</v>
      </c>
      <c r="W94" s="29">
        <v>55.7</v>
      </c>
      <c r="X94" s="56">
        <f t="shared" si="80"/>
        <v>951962</v>
      </c>
      <c r="Y94" s="33">
        <f t="shared" si="66"/>
        <v>375151</v>
      </c>
      <c r="Z94" s="33">
        <f t="shared" si="67"/>
        <v>576811</v>
      </c>
      <c r="AA94" s="31" t="e">
        <f>#REF!</f>
        <v>#REF!</v>
      </c>
      <c r="AB94" s="31" t="e">
        <f>#REF!</f>
        <v>#REF!</v>
      </c>
      <c r="AC94" s="31" t="e">
        <f t="shared" si="68"/>
        <v>#REF!</v>
      </c>
      <c r="AD94" s="31" t="e">
        <f t="shared" si="73"/>
        <v>#REF!</v>
      </c>
      <c r="AE94" s="31" t="e">
        <f t="shared" si="74"/>
        <v>#REF!</v>
      </c>
    </row>
    <row r="95" spans="1:31" x14ac:dyDescent="0.25">
      <c r="A95" s="3" t="s">
        <v>87</v>
      </c>
      <c r="B95" s="56">
        <f t="shared" si="75"/>
        <v>1641083</v>
      </c>
      <c r="C95" s="32">
        <v>635877</v>
      </c>
      <c r="D95" s="32">
        <v>1005206</v>
      </c>
      <c r="E95" s="29">
        <v>28</v>
      </c>
      <c r="F95" s="56">
        <f t="shared" si="76"/>
        <v>459504</v>
      </c>
      <c r="G95" s="33">
        <f t="shared" si="69"/>
        <v>178046</v>
      </c>
      <c r="H95" s="33">
        <f t="shared" si="70"/>
        <v>281458</v>
      </c>
      <c r="I95" s="31" t="e">
        <f>#REF!</f>
        <v>#REF!</v>
      </c>
      <c r="J95" s="31" t="e">
        <f>#REF!</f>
        <v>#REF!</v>
      </c>
      <c r="K95" s="31" t="e">
        <f t="shared" si="62"/>
        <v>#REF!</v>
      </c>
      <c r="L95" s="31" t="e">
        <f t="shared" si="77"/>
        <v>#REF!</v>
      </c>
      <c r="M95" s="31" t="e">
        <f t="shared" si="78"/>
        <v>#REF!</v>
      </c>
      <c r="N95" s="29">
        <v>34</v>
      </c>
      <c r="O95" s="56">
        <f t="shared" si="79"/>
        <v>557968</v>
      </c>
      <c r="P95" s="33">
        <f t="shared" si="63"/>
        <v>216198</v>
      </c>
      <c r="Q95" s="33">
        <f t="shared" si="64"/>
        <v>341770</v>
      </c>
      <c r="R95" s="31" t="e">
        <f>#REF!</f>
        <v>#REF!</v>
      </c>
      <c r="S95" s="31" t="e">
        <f>#REF!</f>
        <v>#REF!</v>
      </c>
      <c r="T95" s="31" t="e">
        <f t="shared" si="65"/>
        <v>#REF!</v>
      </c>
      <c r="U95" s="31" t="e">
        <f t="shared" si="71"/>
        <v>#REF!</v>
      </c>
      <c r="V95" s="31" t="e">
        <f t="shared" si="72"/>
        <v>#REF!</v>
      </c>
      <c r="W95" s="29">
        <v>55.7</v>
      </c>
      <c r="X95" s="56">
        <f t="shared" si="80"/>
        <v>914083</v>
      </c>
      <c r="Y95" s="33">
        <f t="shared" si="66"/>
        <v>354183</v>
      </c>
      <c r="Z95" s="33">
        <f t="shared" si="67"/>
        <v>559900</v>
      </c>
      <c r="AA95" s="31" t="e">
        <f>#REF!</f>
        <v>#REF!</v>
      </c>
      <c r="AB95" s="31" t="e">
        <f>#REF!</f>
        <v>#REF!</v>
      </c>
      <c r="AC95" s="31" t="e">
        <f t="shared" si="68"/>
        <v>#REF!</v>
      </c>
      <c r="AD95" s="31" t="e">
        <f t="shared" si="73"/>
        <v>#REF!</v>
      </c>
      <c r="AE95" s="31" t="e">
        <f t="shared" si="74"/>
        <v>#REF!</v>
      </c>
    </row>
    <row r="96" spans="1:31" x14ac:dyDescent="0.25">
      <c r="A96" s="3" t="s">
        <v>88</v>
      </c>
      <c r="B96" s="56">
        <f t="shared" si="75"/>
        <v>1519975</v>
      </c>
      <c r="C96" s="32">
        <v>577207</v>
      </c>
      <c r="D96" s="32">
        <v>942768</v>
      </c>
      <c r="E96" s="29">
        <v>28</v>
      </c>
      <c r="F96" s="56">
        <f t="shared" si="76"/>
        <v>425593</v>
      </c>
      <c r="G96" s="33">
        <f t="shared" si="69"/>
        <v>161618</v>
      </c>
      <c r="H96" s="33">
        <f t="shared" si="70"/>
        <v>263975</v>
      </c>
      <c r="I96" s="31" t="e">
        <f>#REF!</f>
        <v>#REF!</v>
      </c>
      <c r="J96" s="31" t="e">
        <f>#REF!</f>
        <v>#REF!</v>
      </c>
      <c r="K96" s="31" t="e">
        <f t="shared" si="62"/>
        <v>#REF!</v>
      </c>
      <c r="L96" s="31" t="e">
        <f t="shared" si="77"/>
        <v>#REF!</v>
      </c>
      <c r="M96" s="31" t="e">
        <f t="shared" si="78"/>
        <v>#REF!</v>
      </c>
      <c r="N96" s="29">
        <v>34</v>
      </c>
      <c r="O96" s="56">
        <f t="shared" si="79"/>
        <v>516791</v>
      </c>
      <c r="P96" s="33">
        <f t="shared" si="63"/>
        <v>196250</v>
      </c>
      <c r="Q96" s="33">
        <f t="shared" si="64"/>
        <v>320541</v>
      </c>
      <c r="R96" s="31" t="e">
        <f>#REF!</f>
        <v>#REF!</v>
      </c>
      <c r="S96" s="31" t="e">
        <f>#REF!</f>
        <v>#REF!</v>
      </c>
      <c r="T96" s="31" t="e">
        <f t="shared" si="65"/>
        <v>#REF!</v>
      </c>
      <c r="U96" s="31" t="e">
        <f t="shared" si="71"/>
        <v>#REF!</v>
      </c>
      <c r="V96" s="31" t="e">
        <f t="shared" si="72"/>
        <v>#REF!</v>
      </c>
      <c r="W96" s="29">
        <v>55.7</v>
      </c>
      <c r="X96" s="56">
        <f t="shared" si="80"/>
        <v>846626</v>
      </c>
      <c r="Y96" s="33">
        <f t="shared" si="66"/>
        <v>321504</v>
      </c>
      <c r="Z96" s="33">
        <f t="shared" si="67"/>
        <v>525122</v>
      </c>
      <c r="AA96" s="31" t="e">
        <f>#REF!</f>
        <v>#REF!</v>
      </c>
      <c r="AB96" s="31" t="e">
        <f>#REF!</f>
        <v>#REF!</v>
      </c>
      <c r="AC96" s="31" t="e">
        <f t="shared" si="68"/>
        <v>#REF!</v>
      </c>
      <c r="AD96" s="31" t="e">
        <f t="shared" si="73"/>
        <v>#REF!</v>
      </c>
      <c r="AE96" s="31" t="e">
        <f t="shared" si="74"/>
        <v>#REF!</v>
      </c>
    </row>
    <row r="97" spans="1:31" x14ac:dyDescent="0.25">
      <c r="A97" s="3" t="s">
        <v>89</v>
      </c>
      <c r="B97" s="56">
        <f t="shared" si="75"/>
        <v>1559393</v>
      </c>
      <c r="C97" s="32">
        <v>578411</v>
      </c>
      <c r="D97" s="32">
        <v>980982</v>
      </c>
      <c r="E97" s="29">
        <v>28</v>
      </c>
      <c r="F97" s="56">
        <f t="shared" si="76"/>
        <v>436630</v>
      </c>
      <c r="G97" s="33">
        <f t="shared" si="69"/>
        <v>161955</v>
      </c>
      <c r="H97" s="33">
        <f t="shared" si="70"/>
        <v>274675</v>
      </c>
      <c r="I97" s="31" t="e">
        <f>#REF!</f>
        <v>#REF!</v>
      </c>
      <c r="J97" s="31" t="e">
        <f>#REF!</f>
        <v>#REF!</v>
      </c>
      <c r="K97" s="31" t="e">
        <f t="shared" si="62"/>
        <v>#REF!</v>
      </c>
      <c r="L97" s="31" t="e">
        <f t="shared" si="77"/>
        <v>#REF!</v>
      </c>
      <c r="M97" s="31" t="e">
        <f t="shared" si="78"/>
        <v>#REF!</v>
      </c>
      <c r="N97" s="29">
        <v>34</v>
      </c>
      <c r="O97" s="56">
        <f t="shared" si="79"/>
        <v>530194</v>
      </c>
      <c r="P97" s="33">
        <f t="shared" si="63"/>
        <v>196660</v>
      </c>
      <c r="Q97" s="33">
        <f t="shared" si="64"/>
        <v>333534</v>
      </c>
      <c r="R97" s="31" t="e">
        <f>#REF!</f>
        <v>#REF!</v>
      </c>
      <c r="S97" s="31" t="e">
        <f>#REF!</f>
        <v>#REF!</v>
      </c>
      <c r="T97" s="31" t="e">
        <f t="shared" si="65"/>
        <v>#REF!</v>
      </c>
      <c r="U97" s="31" t="e">
        <f t="shared" si="71"/>
        <v>#REF!</v>
      </c>
      <c r="V97" s="31" t="e">
        <f t="shared" si="72"/>
        <v>#REF!</v>
      </c>
      <c r="W97" s="29">
        <v>55.7</v>
      </c>
      <c r="X97" s="56">
        <f t="shared" si="80"/>
        <v>868582</v>
      </c>
      <c r="Y97" s="33">
        <f t="shared" si="66"/>
        <v>322175</v>
      </c>
      <c r="Z97" s="33">
        <f t="shared" si="67"/>
        <v>546407</v>
      </c>
      <c r="AA97" s="31" t="e">
        <f>#REF!</f>
        <v>#REF!</v>
      </c>
      <c r="AB97" s="31" t="e">
        <f>#REF!</f>
        <v>#REF!</v>
      </c>
      <c r="AC97" s="31" t="e">
        <f t="shared" si="68"/>
        <v>#REF!</v>
      </c>
      <c r="AD97" s="31" t="e">
        <f t="shared" si="73"/>
        <v>#REF!</v>
      </c>
      <c r="AE97" s="31" t="e">
        <f t="shared" si="74"/>
        <v>#REF!</v>
      </c>
    </row>
    <row r="98" spans="1:31" x14ac:dyDescent="0.25">
      <c r="A98" s="3" t="s">
        <v>90</v>
      </c>
      <c r="B98" s="56">
        <f t="shared" si="75"/>
        <v>1265154</v>
      </c>
      <c r="C98" s="32">
        <v>460766</v>
      </c>
      <c r="D98" s="32">
        <v>804388</v>
      </c>
      <c r="E98" s="29">
        <v>28</v>
      </c>
      <c r="F98" s="56">
        <f t="shared" si="76"/>
        <v>354243</v>
      </c>
      <c r="G98" s="33">
        <f t="shared" si="69"/>
        <v>129014</v>
      </c>
      <c r="H98" s="33">
        <f t="shared" si="70"/>
        <v>225229</v>
      </c>
      <c r="I98" s="31" t="e">
        <f>#REF!</f>
        <v>#REF!</v>
      </c>
      <c r="J98" s="31" t="e">
        <f>#REF!</f>
        <v>#REF!</v>
      </c>
      <c r="K98" s="31" t="e">
        <f t="shared" si="62"/>
        <v>#REF!</v>
      </c>
      <c r="L98" s="31" t="e">
        <f t="shared" si="77"/>
        <v>#REF!</v>
      </c>
      <c r="M98" s="31" t="e">
        <f t="shared" si="78"/>
        <v>#REF!</v>
      </c>
      <c r="N98" s="29">
        <v>34</v>
      </c>
      <c r="O98" s="56">
        <f t="shared" si="79"/>
        <v>430152</v>
      </c>
      <c r="P98" s="33">
        <f t="shared" si="63"/>
        <v>156660</v>
      </c>
      <c r="Q98" s="33">
        <f t="shared" si="64"/>
        <v>273492</v>
      </c>
      <c r="R98" s="31" t="e">
        <f>#REF!</f>
        <v>#REF!</v>
      </c>
      <c r="S98" s="31" t="e">
        <f>#REF!</f>
        <v>#REF!</v>
      </c>
      <c r="T98" s="31" t="e">
        <f t="shared" si="65"/>
        <v>#REF!</v>
      </c>
      <c r="U98" s="31" t="e">
        <f t="shared" si="71"/>
        <v>#REF!</v>
      </c>
      <c r="V98" s="31" t="e">
        <f t="shared" si="72"/>
        <v>#REF!</v>
      </c>
      <c r="W98" s="29">
        <v>55.7</v>
      </c>
      <c r="X98" s="56">
        <f t="shared" si="80"/>
        <v>704691</v>
      </c>
      <c r="Y98" s="33">
        <f t="shared" si="66"/>
        <v>256647</v>
      </c>
      <c r="Z98" s="33">
        <f t="shared" si="67"/>
        <v>448044</v>
      </c>
      <c r="AA98" s="31" t="e">
        <f>#REF!</f>
        <v>#REF!</v>
      </c>
      <c r="AB98" s="31" t="e">
        <f>#REF!</f>
        <v>#REF!</v>
      </c>
      <c r="AC98" s="31" t="e">
        <f t="shared" si="68"/>
        <v>#REF!</v>
      </c>
      <c r="AD98" s="31" t="e">
        <f t="shared" si="73"/>
        <v>#REF!</v>
      </c>
      <c r="AE98" s="31" t="e">
        <f t="shared" si="74"/>
        <v>#REF!</v>
      </c>
    </row>
    <row r="99" spans="1:31" x14ac:dyDescent="0.25">
      <c r="A99" s="3" t="s">
        <v>91</v>
      </c>
      <c r="B99" s="56">
        <f t="shared" si="75"/>
        <v>1192545</v>
      </c>
      <c r="C99" s="32">
        <v>428112</v>
      </c>
      <c r="D99" s="32">
        <v>764433</v>
      </c>
      <c r="E99" s="29">
        <v>28</v>
      </c>
      <c r="F99" s="56">
        <f t="shared" si="76"/>
        <v>333912</v>
      </c>
      <c r="G99" s="33">
        <f t="shared" si="69"/>
        <v>119871</v>
      </c>
      <c r="H99" s="33">
        <f t="shared" si="70"/>
        <v>214041</v>
      </c>
      <c r="I99" s="31" t="e">
        <f>#REF!</f>
        <v>#REF!</v>
      </c>
      <c r="J99" s="31" t="e">
        <f>#REF!</f>
        <v>#REF!</v>
      </c>
      <c r="K99" s="31" t="e">
        <f t="shared" si="62"/>
        <v>#REF!</v>
      </c>
      <c r="L99" s="31" t="e">
        <f t="shared" si="77"/>
        <v>#REF!</v>
      </c>
      <c r="M99" s="31" t="e">
        <f t="shared" si="78"/>
        <v>#REF!</v>
      </c>
      <c r="N99" s="29">
        <v>34</v>
      </c>
      <c r="O99" s="56">
        <f t="shared" si="79"/>
        <v>405465</v>
      </c>
      <c r="P99" s="33">
        <f t="shared" si="63"/>
        <v>145558</v>
      </c>
      <c r="Q99" s="33">
        <f t="shared" si="64"/>
        <v>259907</v>
      </c>
      <c r="R99" s="31" t="e">
        <f>#REF!</f>
        <v>#REF!</v>
      </c>
      <c r="S99" s="31" t="e">
        <f>#REF!</f>
        <v>#REF!</v>
      </c>
      <c r="T99" s="31" t="e">
        <f t="shared" si="65"/>
        <v>#REF!</v>
      </c>
      <c r="U99" s="31" t="e">
        <f t="shared" si="71"/>
        <v>#REF!</v>
      </c>
      <c r="V99" s="31" t="e">
        <f t="shared" si="72"/>
        <v>#REF!</v>
      </c>
      <c r="W99" s="29">
        <v>55.7</v>
      </c>
      <c r="X99" s="56">
        <f t="shared" si="80"/>
        <v>664247</v>
      </c>
      <c r="Y99" s="33">
        <f t="shared" si="66"/>
        <v>238458</v>
      </c>
      <c r="Z99" s="33">
        <f t="shared" si="67"/>
        <v>425789</v>
      </c>
      <c r="AA99" s="31" t="e">
        <f>#REF!</f>
        <v>#REF!</v>
      </c>
      <c r="AB99" s="31" t="e">
        <f>#REF!</f>
        <v>#REF!</v>
      </c>
      <c r="AC99" s="31" t="e">
        <f t="shared" si="68"/>
        <v>#REF!</v>
      </c>
      <c r="AD99" s="31" t="e">
        <f t="shared" si="73"/>
        <v>#REF!</v>
      </c>
      <c r="AE99" s="31" t="e">
        <f t="shared" si="74"/>
        <v>#REF!</v>
      </c>
    </row>
    <row r="100" spans="1:31" x14ac:dyDescent="0.25">
      <c r="A100" s="3" t="s">
        <v>92</v>
      </c>
      <c r="B100" s="56">
        <f t="shared" si="75"/>
        <v>1062022</v>
      </c>
      <c r="C100" s="32">
        <v>370922</v>
      </c>
      <c r="D100" s="32">
        <v>691100</v>
      </c>
      <c r="E100" s="29">
        <v>28</v>
      </c>
      <c r="F100" s="56">
        <f t="shared" si="76"/>
        <v>297366</v>
      </c>
      <c r="G100" s="33">
        <f t="shared" si="69"/>
        <v>103858</v>
      </c>
      <c r="H100" s="33">
        <f t="shared" si="70"/>
        <v>193508</v>
      </c>
      <c r="I100" s="31" t="e">
        <f>#REF!</f>
        <v>#REF!</v>
      </c>
      <c r="J100" s="31" t="e">
        <f>#REF!</f>
        <v>#REF!</v>
      </c>
      <c r="K100" s="31" t="e">
        <f t="shared" si="62"/>
        <v>#REF!</v>
      </c>
      <c r="L100" s="31" t="e">
        <f t="shared" si="77"/>
        <v>#REF!</v>
      </c>
      <c r="M100" s="31" t="e">
        <f t="shared" si="78"/>
        <v>#REF!</v>
      </c>
      <c r="N100" s="29">
        <v>34</v>
      </c>
      <c r="O100" s="56">
        <f t="shared" si="79"/>
        <v>361087</v>
      </c>
      <c r="P100" s="33">
        <f t="shared" si="63"/>
        <v>126113</v>
      </c>
      <c r="Q100" s="33">
        <f t="shared" si="64"/>
        <v>234974</v>
      </c>
      <c r="R100" s="31" t="e">
        <f>#REF!</f>
        <v>#REF!</v>
      </c>
      <c r="S100" s="31" t="e">
        <f>#REF!</f>
        <v>#REF!</v>
      </c>
      <c r="T100" s="31" t="e">
        <f t="shared" si="65"/>
        <v>#REF!</v>
      </c>
      <c r="U100" s="31" t="e">
        <f t="shared" si="71"/>
        <v>#REF!</v>
      </c>
      <c r="V100" s="31" t="e">
        <f t="shared" si="72"/>
        <v>#REF!</v>
      </c>
      <c r="W100" s="29">
        <v>55.7</v>
      </c>
      <c r="X100" s="56">
        <f t="shared" si="80"/>
        <v>591547</v>
      </c>
      <c r="Y100" s="33">
        <f t="shared" si="66"/>
        <v>206604</v>
      </c>
      <c r="Z100" s="33">
        <f t="shared" si="67"/>
        <v>384943</v>
      </c>
      <c r="AA100" s="31" t="e">
        <f>#REF!</f>
        <v>#REF!</v>
      </c>
      <c r="AB100" s="31" t="e">
        <f>#REF!</f>
        <v>#REF!</v>
      </c>
      <c r="AC100" s="31" t="e">
        <f t="shared" si="68"/>
        <v>#REF!</v>
      </c>
      <c r="AD100" s="31" t="e">
        <f t="shared" si="73"/>
        <v>#REF!</v>
      </c>
      <c r="AE100" s="31" t="e">
        <f t="shared" si="74"/>
        <v>#REF!</v>
      </c>
    </row>
    <row r="101" spans="1:31" x14ac:dyDescent="0.25">
      <c r="A101" s="3" t="s">
        <v>93</v>
      </c>
      <c r="B101" s="56">
        <f t="shared" si="75"/>
        <v>600635</v>
      </c>
      <c r="C101" s="32">
        <v>205339</v>
      </c>
      <c r="D101" s="32">
        <v>395296</v>
      </c>
      <c r="E101" s="29">
        <v>28</v>
      </c>
      <c r="F101" s="56">
        <f t="shared" si="76"/>
        <v>168178</v>
      </c>
      <c r="G101" s="33">
        <f t="shared" si="69"/>
        <v>57495</v>
      </c>
      <c r="H101" s="33">
        <f t="shared" si="70"/>
        <v>110683</v>
      </c>
      <c r="I101" s="31" t="e">
        <f>#REF!</f>
        <v>#REF!</v>
      </c>
      <c r="J101" s="31" t="e">
        <f>#REF!</f>
        <v>#REF!</v>
      </c>
      <c r="K101" s="31" t="e">
        <f t="shared" si="62"/>
        <v>#REF!</v>
      </c>
      <c r="L101" s="31" t="e">
        <f t="shared" si="77"/>
        <v>#REF!</v>
      </c>
      <c r="M101" s="31" t="e">
        <f t="shared" si="78"/>
        <v>#REF!</v>
      </c>
      <c r="N101" s="29">
        <v>34</v>
      </c>
      <c r="O101" s="56">
        <f t="shared" si="79"/>
        <v>204216</v>
      </c>
      <c r="P101" s="33">
        <f t="shared" si="63"/>
        <v>69815</v>
      </c>
      <c r="Q101" s="33">
        <f t="shared" si="64"/>
        <v>134401</v>
      </c>
      <c r="R101" s="31" t="e">
        <f>#REF!</f>
        <v>#REF!</v>
      </c>
      <c r="S101" s="31" t="e">
        <f>#REF!</f>
        <v>#REF!</v>
      </c>
      <c r="T101" s="31" t="e">
        <f t="shared" si="65"/>
        <v>#REF!</v>
      </c>
      <c r="U101" s="31" t="e">
        <f t="shared" si="71"/>
        <v>#REF!</v>
      </c>
      <c r="V101" s="31" t="e">
        <f t="shared" si="72"/>
        <v>#REF!</v>
      </c>
      <c r="W101" s="29">
        <v>55.7</v>
      </c>
      <c r="X101" s="56">
        <f t="shared" si="80"/>
        <v>334554</v>
      </c>
      <c r="Y101" s="33">
        <f t="shared" si="66"/>
        <v>114374</v>
      </c>
      <c r="Z101" s="33">
        <f t="shared" si="67"/>
        <v>220180</v>
      </c>
      <c r="AA101" s="31" t="e">
        <f>#REF!</f>
        <v>#REF!</v>
      </c>
      <c r="AB101" s="31" t="e">
        <f>#REF!</f>
        <v>#REF!</v>
      </c>
      <c r="AC101" s="31" t="e">
        <f t="shared" si="68"/>
        <v>#REF!</v>
      </c>
      <c r="AD101" s="31" t="e">
        <f t="shared" si="73"/>
        <v>#REF!</v>
      </c>
      <c r="AE101" s="31" t="e">
        <f t="shared" si="74"/>
        <v>#REF!</v>
      </c>
    </row>
    <row r="102" spans="1:31" x14ac:dyDescent="0.25">
      <c r="A102" s="3" t="s">
        <v>94</v>
      </c>
      <c r="B102" s="56">
        <f t="shared" si="75"/>
        <v>456048</v>
      </c>
      <c r="C102" s="32">
        <v>151499</v>
      </c>
      <c r="D102" s="32">
        <v>304549</v>
      </c>
      <c r="E102" s="29">
        <v>28</v>
      </c>
      <c r="F102" s="56">
        <f t="shared" si="76"/>
        <v>127694</v>
      </c>
      <c r="G102" s="33">
        <f t="shared" si="69"/>
        <v>42420</v>
      </c>
      <c r="H102" s="33">
        <f t="shared" si="70"/>
        <v>85274</v>
      </c>
      <c r="I102" s="31" t="e">
        <f>#REF!</f>
        <v>#REF!</v>
      </c>
      <c r="J102" s="31" t="e">
        <f>#REF!</f>
        <v>#REF!</v>
      </c>
      <c r="K102" s="31" t="e">
        <f t="shared" si="62"/>
        <v>#REF!</v>
      </c>
      <c r="L102" s="31" t="e">
        <f t="shared" si="77"/>
        <v>#REF!</v>
      </c>
      <c r="M102" s="31" t="e">
        <f t="shared" si="78"/>
        <v>#REF!</v>
      </c>
      <c r="N102" s="29">
        <v>34</v>
      </c>
      <c r="O102" s="56">
        <f t="shared" si="79"/>
        <v>155057</v>
      </c>
      <c r="P102" s="33">
        <f t="shared" si="63"/>
        <v>51510</v>
      </c>
      <c r="Q102" s="33">
        <f t="shared" si="64"/>
        <v>103547</v>
      </c>
      <c r="R102" s="31" t="e">
        <f>#REF!</f>
        <v>#REF!</v>
      </c>
      <c r="S102" s="31" t="e">
        <f>#REF!</f>
        <v>#REF!</v>
      </c>
      <c r="T102" s="31" t="e">
        <f t="shared" si="65"/>
        <v>#REF!</v>
      </c>
      <c r="U102" s="31" t="e">
        <f t="shared" si="71"/>
        <v>#REF!</v>
      </c>
      <c r="V102" s="31" t="e">
        <f t="shared" si="72"/>
        <v>#REF!</v>
      </c>
      <c r="W102" s="29">
        <v>55.7</v>
      </c>
      <c r="X102" s="56">
        <f t="shared" si="80"/>
        <v>254019</v>
      </c>
      <c r="Y102" s="33">
        <f t="shared" si="66"/>
        <v>84385</v>
      </c>
      <c r="Z102" s="33">
        <f t="shared" si="67"/>
        <v>169634</v>
      </c>
      <c r="AA102" s="31" t="e">
        <f>#REF!</f>
        <v>#REF!</v>
      </c>
      <c r="AB102" s="31" t="e">
        <f>#REF!</f>
        <v>#REF!</v>
      </c>
      <c r="AC102" s="31" t="e">
        <f t="shared" si="68"/>
        <v>#REF!</v>
      </c>
      <c r="AD102" s="31" t="e">
        <f t="shared" si="73"/>
        <v>#REF!</v>
      </c>
      <c r="AE102" s="31" t="e">
        <f t="shared" si="74"/>
        <v>#REF!</v>
      </c>
    </row>
    <row r="103" spans="1:31" x14ac:dyDescent="0.25">
      <c r="A103" s="3" t="s">
        <v>95</v>
      </c>
      <c r="B103" s="56">
        <f t="shared" si="75"/>
        <v>396926</v>
      </c>
      <c r="C103" s="32">
        <v>127305</v>
      </c>
      <c r="D103" s="32">
        <v>269621</v>
      </c>
      <c r="E103" s="29">
        <v>28</v>
      </c>
      <c r="F103" s="56">
        <f t="shared" si="76"/>
        <v>111139</v>
      </c>
      <c r="G103" s="33">
        <f t="shared" si="69"/>
        <v>35645</v>
      </c>
      <c r="H103" s="33">
        <f t="shared" si="70"/>
        <v>75494</v>
      </c>
      <c r="I103" s="31" t="e">
        <f>#REF!</f>
        <v>#REF!</v>
      </c>
      <c r="J103" s="31" t="e">
        <f>#REF!</f>
        <v>#REF!</v>
      </c>
      <c r="K103" s="31" t="e">
        <f t="shared" si="62"/>
        <v>#REF!</v>
      </c>
      <c r="L103" s="31" t="e">
        <f t="shared" si="77"/>
        <v>#REF!</v>
      </c>
      <c r="M103" s="31" t="e">
        <f t="shared" si="78"/>
        <v>#REF!</v>
      </c>
      <c r="N103" s="29">
        <v>34</v>
      </c>
      <c r="O103" s="56">
        <f t="shared" si="79"/>
        <v>134955</v>
      </c>
      <c r="P103" s="33">
        <f t="shared" si="63"/>
        <v>43284</v>
      </c>
      <c r="Q103" s="33">
        <f t="shared" si="64"/>
        <v>91671</v>
      </c>
      <c r="R103" s="31" t="e">
        <f>#REF!</f>
        <v>#REF!</v>
      </c>
      <c r="S103" s="31" t="e">
        <f>#REF!</f>
        <v>#REF!</v>
      </c>
      <c r="T103" s="31" t="e">
        <f t="shared" si="65"/>
        <v>#REF!</v>
      </c>
      <c r="U103" s="31" t="e">
        <f t="shared" si="71"/>
        <v>#REF!</v>
      </c>
      <c r="V103" s="31" t="e">
        <f t="shared" si="72"/>
        <v>#REF!</v>
      </c>
      <c r="W103" s="29">
        <v>55.7</v>
      </c>
      <c r="X103" s="56">
        <f t="shared" si="80"/>
        <v>221088</v>
      </c>
      <c r="Y103" s="33">
        <f t="shared" si="66"/>
        <v>70909</v>
      </c>
      <c r="Z103" s="33">
        <f t="shared" si="67"/>
        <v>150179</v>
      </c>
      <c r="AA103" s="31" t="e">
        <f>#REF!</f>
        <v>#REF!</v>
      </c>
      <c r="AB103" s="31" t="e">
        <f>#REF!</f>
        <v>#REF!</v>
      </c>
      <c r="AC103" s="31" t="e">
        <f t="shared" si="68"/>
        <v>#REF!</v>
      </c>
      <c r="AD103" s="31" t="e">
        <f t="shared" si="73"/>
        <v>#REF!</v>
      </c>
      <c r="AE103" s="31" t="e">
        <f t="shared" si="74"/>
        <v>#REF!</v>
      </c>
    </row>
    <row r="104" spans="1:31" x14ac:dyDescent="0.25">
      <c r="A104" s="3" t="s">
        <v>96</v>
      </c>
      <c r="B104" s="56">
        <f t="shared" si="75"/>
        <v>564252</v>
      </c>
      <c r="C104" s="32">
        <v>171885</v>
      </c>
      <c r="D104" s="32">
        <v>392367</v>
      </c>
      <c r="E104" s="29">
        <v>28</v>
      </c>
      <c r="F104" s="56">
        <f t="shared" si="76"/>
        <v>157991</v>
      </c>
      <c r="G104" s="33">
        <f t="shared" si="69"/>
        <v>48128</v>
      </c>
      <c r="H104" s="33">
        <f t="shared" si="70"/>
        <v>109863</v>
      </c>
      <c r="I104" s="31" t="e">
        <f>#REF!</f>
        <v>#REF!</v>
      </c>
      <c r="J104" s="31" t="e">
        <f>#REF!</f>
        <v>#REF!</v>
      </c>
      <c r="K104" s="31" t="e">
        <f t="shared" si="62"/>
        <v>#REF!</v>
      </c>
      <c r="L104" s="31" t="e">
        <f t="shared" si="77"/>
        <v>#REF!</v>
      </c>
      <c r="M104" s="31" t="e">
        <f t="shared" si="78"/>
        <v>#REF!</v>
      </c>
      <c r="N104" s="29">
        <v>34</v>
      </c>
      <c r="O104" s="56">
        <f t="shared" si="79"/>
        <v>191846</v>
      </c>
      <c r="P104" s="33">
        <f t="shared" si="63"/>
        <v>58441</v>
      </c>
      <c r="Q104" s="33">
        <f t="shared" si="64"/>
        <v>133405</v>
      </c>
      <c r="R104" s="31" t="e">
        <f>#REF!</f>
        <v>#REF!</v>
      </c>
      <c r="S104" s="31" t="e">
        <f>#REF!</f>
        <v>#REF!</v>
      </c>
      <c r="T104" s="31" t="e">
        <f t="shared" si="65"/>
        <v>#REF!</v>
      </c>
      <c r="U104" s="31" t="e">
        <f t="shared" si="71"/>
        <v>#REF!</v>
      </c>
      <c r="V104" s="31" t="e">
        <f t="shared" si="72"/>
        <v>#REF!</v>
      </c>
      <c r="W104" s="29">
        <v>55.7</v>
      </c>
      <c r="X104" s="56">
        <f t="shared" si="80"/>
        <v>314288</v>
      </c>
      <c r="Y104" s="33">
        <f t="shared" si="66"/>
        <v>95740</v>
      </c>
      <c r="Z104" s="33">
        <f t="shared" si="67"/>
        <v>218548</v>
      </c>
      <c r="AA104" s="31" t="e">
        <f>#REF!</f>
        <v>#REF!</v>
      </c>
      <c r="AB104" s="31" t="e">
        <f>#REF!</f>
        <v>#REF!</v>
      </c>
      <c r="AC104" s="31" t="e">
        <f t="shared" si="68"/>
        <v>#REF!</v>
      </c>
      <c r="AD104" s="31" t="e">
        <f t="shared" si="73"/>
        <v>#REF!</v>
      </c>
      <c r="AE104" s="31" t="e">
        <f t="shared" si="74"/>
        <v>#REF!</v>
      </c>
    </row>
    <row r="105" spans="1:31" x14ac:dyDescent="0.25">
      <c r="A105" s="3" t="s">
        <v>97</v>
      </c>
      <c r="B105" s="56">
        <f t="shared" si="75"/>
        <v>883233</v>
      </c>
      <c r="C105" s="32">
        <v>258650</v>
      </c>
      <c r="D105" s="32">
        <v>624583</v>
      </c>
      <c r="E105" s="29">
        <v>28</v>
      </c>
      <c r="F105" s="56">
        <f t="shared" si="76"/>
        <v>247305</v>
      </c>
      <c r="G105" s="33">
        <f t="shared" si="69"/>
        <v>72422</v>
      </c>
      <c r="H105" s="33">
        <f t="shared" si="70"/>
        <v>174883</v>
      </c>
      <c r="I105" s="31" t="e">
        <f>#REF!</f>
        <v>#REF!</v>
      </c>
      <c r="J105" s="31" t="e">
        <f>#REF!</f>
        <v>#REF!</v>
      </c>
      <c r="K105" s="31" t="e">
        <f t="shared" si="62"/>
        <v>#REF!</v>
      </c>
      <c r="L105" s="31" t="e">
        <f t="shared" si="77"/>
        <v>#REF!</v>
      </c>
      <c r="M105" s="31" t="e">
        <f t="shared" si="78"/>
        <v>#REF!</v>
      </c>
      <c r="N105" s="29">
        <v>34</v>
      </c>
      <c r="O105" s="56">
        <f t="shared" si="79"/>
        <v>300299</v>
      </c>
      <c r="P105" s="33">
        <f t="shared" si="63"/>
        <v>87941</v>
      </c>
      <c r="Q105" s="33">
        <f t="shared" si="64"/>
        <v>212358</v>
      </c>
      <c r="R105" s="31" t="e">
        <f>#REF!</f>
        <v>#REF!</v>
      </c>
      <c r="S105" s="31" t="e">
        <f>#REF!</f>
        <v>#REF!</v>
      </c>
      <c r="T105" s="31" t="e">
        <f t="shared" si="65"/>
        <v>#REF!</v>
      </c>
      <c r="U105" s="31" t="e">
        <f t="shared" si="71"/>
        <v>#REF!</v>
      </c>
      <c r="V105" s="31" t="e">
        <f t="shared" si="72"/>
        <v>#REF!</v>
      </c>
      <c r="W105" s="29">
        <v>55.7</v>
      </c>
      <c r="X105" s="56">
        <f t="shared" si="80"/>
        <v>491961</v>
      </c>
      <c r="Y105" s="33">
        <f t="shared" si="66"/>
        <v>144068</v>
      </c>
      <c r="Z105" s="33">
        <f t="shared" si="67"/>
        <v>347893</v>
      </c>
      <c r="AA105" s="31" t="e">
        <f>#REF!</f>
        <v>#REF!</v>
      </c>
      <c r="AB105" s="31" t="e">
        <f>#REF!</f>
        <v>#REF!</v>
      </c>
      <c r="AC105" s="31" t="e">
        <f t="shared" si="68"/>
        <v>#REF!</v>
      </c>
      <c r="AD105" s="31" t="e">
        <f t="shared" si="73"/>
        <v>#REF!</v>
      </c>
      <c r="AE105" s="31" t="e">
        <f t="shared" si="74"/>
        <v>#REF!</v>
      </c>
    </row>
    <row r="106" spans="1:31" x14ac:dyDescent="0.25">
      <c r="A106" s="3" t="s">
        <v>98</v>
      </c>
      <c r="B106" s="56">
        <f t="shared" si="75"/>
        <v>886145</v>
      </c>
      <c r="C106" s="32">
        <v>252518</v>
      </c>
      <c r="D106" s="32">
        <v>633627</v>
      </c>
      <c r="E106" s="29">
        <v>28</v>
      </c>
      <c r="F106" s="56">
        <f t="shared" si="76"/>
        <v>248121</v>
      </c>
      <c r="G106" s="33">
        <f t="shared" si="69"/>
        <v>70705</v>
      </c>
      <c r="H106" s="33">
        <f t="shared" si="70"/>
        <v>177416</v>
      </c>
      <c r="I106" s="31" t="e">
        <f>#REF!</f>
        <v>#REF!</v>
      </c>
      <c r="J106" s="31" t="e">
        <f>#REF!</f>
        <v>#REF!</v>
      </c>
      <c r="K106" s="31" t="e">
        <f t="shared" si="62"/>
        <v>#REF!</v>
      </c>
      <c r="L106" s="31" t="e">
        <f t="shared" si="77"/>
        <v>#REF!</v>
      </c>
      <c r="M106" s="31" t="e">
        <f t="shared" si="78"/>
        <v>#REF!</v>
      </c>
      <c r="N106" s="29">
        <v>34</v>
      </c>
      <c r="O106" s="56">
        <f t="shared" si="79"/>
        <v>301289</v>
      </c>
      <c r="P106" s="33">
        <f t="shared" si="63"/>
        <v>85856</v>
      </c>
      <c r="Q106" s="33">
        <f t="shared" si="64"/>
        <v>215433</v>
      </c>
      <c r="R106" s="31" t="e">
        <f>#REF!</f>
        <v>#REF!</v>
      </c>
      <c r="S106" s="31" t="e">
        <f>#REF!</f>
        <v>#REF!</v>
      </c>
      <c r="T106" s="31" t="e">
        <f t="shared" si="65"/>
        <v>#REF!</v>
      </c>
      <c r="U106" s="31" t="e">
        <f t="shared" si="71"/>
        <v>#REF!</v>
      </c>
      <c r="V106" s="31" t="e">
        <f t="shared" si="72"/>
        <v>#REF!</v>
      </c>
      <c r="W106" s="29">
        <v>55.7</v>
      </c>
      <c r="X106" s="56">
        <f t="shared" si="80"/>
        <v>493583</v>
      </c>
      <c r="Y106" s="33">
        <f t="shared" si="66"/>
        <v>140653</v>
      </c>
      <c r="Z106" s="33">
        <f t="shared" si="67"/>
        <v>352930</v>
      </c>
      <c r="AA106" s="31" t="e">
        <f>#REF!</f>
        <v>#REF!</v>
      </c>
      <c r="AB106" s="31" t="e">
        <f>#REF!</f>
        <v>#REF!</v>
      </c>
      <c r="AC106" s="31" t="e">
        <f t="shared" si="68"/>
        <v>#REF!</v>
      </c>
      <c r="AD106" s="31" t="e">
        <f t="shared" si="73"/>
        <v>#REF!</v>
      </c>
      <c r="AE106" s="31" t="e">
        <f t="shared" si="74"/>
        <v>#REF!</v>
      </c>
    </row>
    <row r="107" spans="1:31" x14ac:dyDescent="0.25">
      <c r="A107" s="3" t="s">
        <v>99</v>
      </c>
      <c r="B107" s="56">
        <f t="shared" si="75"/>
        <v>953780</v>
      </c>
      <c r="C107" s="32">
        <v>265187</v>
      </c>
      <c r="D107" s="32">
        <v>688593</v>
      </c>
      <c r="E107" s="29">
        <v>28</v>
      </c>
      <c r="F107" s="56">
        <f t="shared" si="76"/>
        <v>267058</v>
      </c>
      <c r="G107" s="33">
        <f t="shared" si="69"/>
        <v>74252</v>
      </c>
      <c r="H107" s="33">
        <f t="shared" si="70"/>
        <v>192806</v>
      </c>
      <c r="I107" s="31" t="e">
        <f>#REF!</f>
        <v>#REF!</v>
      </c>
      <c r="J107" s="31" t="e">
        <f>#REF!</f>
        <v>#REF!</v>
      </c>
      <c r="K107" s="31" t="e">
        <f t="shared" si="62"/>
        <v>#REF!</v>
      </c>
      <c r="L107" s="31" t="e">
        <f t="shared" si="77"/>
        <v>#REF!</v>
      </c>
      <c r="M107" s="31" t="e">
        <f t="shared" si="78"/>
        <v>#REF!</v>
      </c>
      <c r="N107" s="29">
        <v>34</v>
      </c>
      <c r="O107" s="56">
        <f t="shared" si="79"/>
        <v>324286</v>
      </c>
      <c r="P107" s="33">
        <f t="shared" si="63"/>
        <v>90164</v>
      </c>
      <c r="Q107" s="33">
        <f t="shared" si="64"/>
        <v>234122</v>
      </c>
      <c r="R107" s="31" t="e">
        <f>#REF!</f>
        <v>#REF!</v>
      </c>
      <c r="S107" s="31" t="e">
        <f>#REF!</f>
        <v>#REF!</v>
      </c>
      <c r="T107" s="31" t="e">
        <f t="shared" si="65"/>
        <v>#REF!</v>
      </c>
      <c r="U107" s="31" t="e">
        <f t="shared" si="71"/>
        <v>#REF!</v>
      </c>
      <c r="V107" s="31" t="e">
        <f t="shared" si="72"/>
        <v>#REF!</v>
      </c>
      <c r="W107" s="29">
        <v>55.7</v>
      </c>
      <c r="X107" s="56">
        <f t="shared" si="80"/>
        <v>531255</v>
      </c>
      <c r="Y107" s="33">
        <f t="shared" si="66"/>
        <v>147709</v>
      </c>
      <c r="Z107" s="33">
        <f t="shared" si="67"/>
        <v>383546</v>
      </c>
      <c r="AA107" s="31" t="e">
        <f>#REF!</f>
        <v>#REF!</v>
      </c>
      <c r="AB107" s="31" t="e">
        <f>#REF!</f>
        <v>#REF!</v>
      </c>
      <c r="AC107" s="31" t="e">
        <f t="shared" si="68"/>
        <v>#REF!</v>
      </c>
      <c r="AD107" s="31" t="e">
        <f t="shared" si="73"/>
        <v>#REF!</v>
      </c>
      <c r="AE107" s="31" t="e">
        <f t="shared" si="74"/>
        <v>#REF!</v>
      </c>
    </row>
    <row r="108" spans="1:31" x14ac:dyDescent="0.25">
      <c r="A108" s="3" t="s">
        <v>100</v>
      </c>
      <c r="B108" s="56">
        <f t="shared" si="75"/>
        <v>905990</v>
      </c>
      <c r="C108" s="32">
        <v>244080</v>
      </c>
      <c r="D108" s="32">
        <v>661910</v>
      </c>
      <c r="E108" s="29">
        <v>28</v>
      </c>
      <c r="F108" s="56">
        <f t="shared" si="76"/>
        <v>253677</v>
      </c>
      <c r="G108" s="33">
        <f t="shared" si="69"/>
        <v>68342</v>
      </c>
      <c r="H108" s="33">
        <f t="shared" si="70"/>
        <v>185335</v>
      </c>
      <c r="I108" s="31" t="e">
        <f>#REF!</f>
        <v>#REF!</v>
      </c>
      <c r="J108" s="31" t="e">
        <f>#REF!</f>
        <v>#REF!</v>
      </c>
      <c r="K108" s="31" t="e">
        <f t="shared" si="62"/>
        <v>#REF!</v>
      </c>
      <c r="L108" s="31" t="e">
        <f t="shared" si="77"/>
        <v>#REF!</v>
      </c>
      <c r="M108" s="31" t="e">
        <f t="shared" si="78"/>
        <v>#REF!</v>
      </c>
      <c r="N108" s="29">
        <v>34</v>
      </c>
      <c r="O108" s="56">
        <f t="shared" si="79"/>
        <v>308036</v>
      </c>
      <c r="P108" s="33">
        <f t="shared" si="63"/>
        <v>82987</v>
      </c>
      <c r="Q108" s="33">
        <f t="shared" si="64"/>
        <v>225049</v>
      </c>
      <c r="R108" s="31" t="e">
        <f>#REF!</f>
        <v>#REF!</v>
      </c>
      <c r="S108" s="31" t="e">
        <f>#REF!</f>
        <v>#REF!</v>
      </c>
      <c r="T108" s="31" t="e">
        <f t="shared" si="65"/>
        <v>#REF!</v>
      </c>
      <c r="U108" s="31" t="e">
        <f t="shared" si="71"/>
        <v>#REF!</v>
      </c>
      <c r="V108" s="31" t="e">
        <f t="shared" si="72"/>
        <v>#REF!</v>
      </c>
      <c r="W108" s="29">
        <v>55.7</v>
      </c>
      <c r="X108" s="56">
        <f t="shared" si="80"/>
        <v>504637</v>
      </c>
      <c r="Y108" s="33">
        <f t="shared" si="66"/>
        <v>135953</v>
      </c>
      <c r="Z108" s="33">
        <f t="shared" si="67"/>
        <v>368684</v>
      </c>
      <c r="AA108" s="31" t="e">
        <f>#REF!</f>
        <v>#REF!</v>
      </c>
      <c r="AB108" s="31" t="e">
        <f>#REF!</f>
        <v>#REF!</v>
      </c>
      <c r="AC108" s="31" t="e">
        <f t="shared" si="68"/>
        <v>#REF!</v>
      </c>
      <c r="AD108" s="31" t="e">
        <f t="shared" si="73"/>
        <v>#REF!</v>
      </c>
      <c r="AE108" s="31" t="e">
        <f t="shared" si="74"/>
        <v>#REF!</v>
      </c>
    </row>
    <row r="109" spans="1:31" x14ac:dyDescent="0.25">
      <c r="A109" s="3" t="s">
        <v>101</v>
      </c>
      <c r="B109" s="56">
        <f t="shared" si="75"/>
        <v>840131</v>
      </c>
      <c r="C109" s="32">
        <v>225449</v>
      </c>
      <c r="D109" s="32">
        <v>614682</v>
      </c>
      <c r="E109" s="29">
        <v>28</v>
      </c>
      <c r="F109" s="56">
        <f t="shared" si="76"/>
        <v>235237</v>
      </c>
      <c r="G109" s="33">
        <f t="shared" si="69"/>
        <v>63126</v>
      </c>
      <c r="H109" s="33">
        <f t="shared" si="70"/>
        <v>172111</v>
      </c>
      <c r="I109" s="31" t="e">
        <f>#REF!</f>
        <v>#REF!</v>
      </c>
      <c r="J109" s="31" t="e">
        <f>#REF!</f>
        <v>#REF!</v>
      </c>
      <c r="K109" s="31" t="e">
        <f t="shared" si="62"/>
        <v>#REF!</v>
      </c>
      <c r="L109" s="31" t="e">
        <f t="shared" si="77"/>
        <v>#REF!</v>
      </c>
      <c r="M109" s="31" t="e">
        <f t="shared" si="78"/>
        <v>#REF!</v>
      </c>
      <c r="N109" s="29">
        <v>34</v>
      </c>
      <c r="O109" s="56">
        <f t="shared" si="79"/>
        <v>285645</v>
      </c>
      <c r="P109" s="33">
        <f t="shared" si="63"/>
        <v>76653</v>
      </c>
      <c r="Q109" s="33">
        <f t="shared" si="64"/>
        <v>208992</v>
      </c>
      <c r="R109" s="31" t="e">
        <f>#REF!</f>
        <v>#REF!</v>
      </c>
      <c r="S109" s="31" t="e">
        <f>#REF!</f>
        <v>#REF!</v>
      </c>
      <c r="T109" s="31" t="e">
        <f t="shared" si="65"/>
        <v>#REF!</v>
      </c>
      <c r="U109" s="31" t="e">
        <f t="shared" si="71"/>
        <v>#REF!</v>
      </c>
      <c r="V109" s="31" t="e">
        <f t="shared" si="72"/>
        <v>#REF!</v>
      </c>
      <c r="W109" s="29">
        <v>55.7</v>
      </c>
      <c r="X109" s="56">
        <f t="shared" si="80"/>
        <v>467953</v>
      </c>
      <c r="Y109" s="33">
        <f t="shared" si="66"/>
        <v>125575</v>
      </c>
      <c r="Z109" s="33">
        <f t="shared" si="67"/>
        <v>342378</v>
      </c>
      <c r="AA109" s="31" t="e">
        <f>#REF!</f>
        <v>#REF!</v>
      </c>
      <c r="AB109" s="31" t="e">
        <f>#REF!</f>
        <v>#REF!</v>
      </c>
      <c r="AC109" s="31" t="e">
        <f t="shared" si="68"/>
        <v>#REF!</v>
      </c>
      <c r="AD109" s="31" t="e">
        <f t="shared" si="73"/>
        <v>#REF!</v>
      </c>
      <c r="AE109" s="31" t="e">
        <f t="shared" si="74"/>
        <v>#REF!</v>
      </c>
    </row>
    <row r="110" spans="1:31" x14ac:dyDescent="0.25">
      <c r="A110" s="3" t="s">
        <v>102</v>
      </c>
      <c r="B110" s="56">
        <f t="shared" si="75"/>
        <v>628356</v>
      </c>
      <c r="C110" s="32">
        <v>163975</v>
      </c>
      <c r="D110" s="32">
        <v>464381</v>
      </c>
      <c r="E110" s="29">
        <v>28</v>
      </c>
      <c r="F110" s="56">
        <f t="shared" si="76"/>
        <v>175940</v>
      </c>
      <c r="G110" s="33">
        <f t="shared" si="69"/>
        <v>45913</v>
      </c>
      <c r="H110" s="33">
        <f t="shared" si="70"/>
        <v>130027</v>
      </c>
      <c r="I110" s="31" t="e">
        <f>#REF!</f>
        <v>#REF!</v>
      </c>
      <c r="J110" s="31" t="e">
        <f>#REF!</f>
        <v>#REF!</v>
      </c>
      <c r="K110" s="31" t="e">
        <f t="shared" si="62"/>
        <v>#REF!</v>
      </c>
      <c r="L110" s="31" t="e">
        <f t="shared" si="77"/>
        <v>#REF!</v>
      </c>
      <c r="M110" s="31" t="e">
        <f t="shared" si="78"/>
        <v>#REF!</v>
      </c>
      <c r="N110" s="29">
        <v>34</v>
      </c>
      <c r="O110" s="56">
        <f t="shared" si="79"/>
        <v>213642</v>
      </c>
      <c r="P110" s="33">
        <f t="shared" ref="P110:P128" si="81">ROUND(C110*N110/100,0)</f>
        <v>55752</v>
      </c>
      <c r="Q110" s="33">
        <f t="shared" ref="Q110:Q128" si="82">ROUND(D110*N110/100,0)</f>
        <v>157890</v>
      </c>
      <c r="R110" s="31" t="e">
        <f>#REF!</f>
        <v>#REF!</v>
      </c>
      <c r="S110" s="31" t="e">
        <f>#REF!</f>
        <v>#REF!</v>
      </c>
      <c r="T110" s="31" t="e">
        <f t="shared" si="65"/>
        <v>#REF!</v>
      </c>
      <c r="U110" s="31" t="e">
        <f t="shared" si="71"/>
        <v>#REF!</v>
      </c>
      <c r="V110" s="31" t="e">
        <f t="shared" si="72"/>
        <v>#REF!</v>
      </c>
      <c r="W110" s="29">
        <v>55.7</v>
      </c>
      <c r="X110" s="56">
        <f t="shared" si="80"/>
        <v>349994</v>
      </c>
      <c r="Y110" s="33">
        <f t="shared" ref="Y110:Y128" si="83">ROUND(C110*W110/100,0)</f>
        <v>91334</v>
      </c>
      <c r="Z110" s="33">
        <f t="shared" ref="Z110:Z128" si="84">ROUND(D110*W110/100,0)</f>
        <v>258660</v>
      </c>
      <c r="AA110" s="31" t="e">
        <f>#REF!</f>
        <v>#REF!</v>
      </c>
      <c r="AB110" s="31" t="e">
        <f>#REF!</f>
        <v>#REF!</v>
      </c>
      <c r="AC110" s="31" t="e">
        <f t="shared" si="68"/>
        <v>#REF!</v>
      </c>
      <c r="AD110" s="31" t="e">
        <f t="shared" si="73"/>
        <v>#REF!</v>
      </c>
      <c r="AE110" s="31" t="e">
        <f t="shared" si="74"/>
        <v>#REF!</v>
      </c>
    </row>
    <row r="111" spans="1:31" x14ac:dyDescent="0.25">
      <c r="A111" s="3" t="s">
        <v>103</v>
      </c>
      <c r="B111" s="56">
        <f t="shared" si="75"/>
        <v>503699</v>
      </c>
      <c r="C111" s="32">
        <v>128167</v>
      </c>
      <c r="D111" s="32">
        <v>375532</v>
      </c>
      <c r="E111" s="29">
        <v>28</v>
      </c>
      <c r="F111" s="56">
        <f t="shared" si="76"/>
        <v>141036</v>
      </c>
      <c r="G111" s="33">
        <f t="shared" si="69"/>
        <v>35887</v>
      </c>
      <c r="H111" s="33">
        <f t="shared" si="70"/>
        <v>105149</v>
      </c>
      <c r="I111" s="31" t="e">
        <f>#REF!</f>
        <v>#REF!</v>
      </c>
      <c r="J111" s="31" t="e">
        <f>#REF!</f>
        <v>#REF!</v>
      </c>
      <c r="K111" s="31" t="e">
        <f t="shared" si="62"/>
        <v>#REF!</v>
      </c>
      <c r="L111" s="31" t="e">
        <f t="shared" si="77"/>
        <v>#REF!</v>
      </c>
      <c r="M111" s="31" t="e">
        <f t="shared" si="78"/>
        <v>#REF!</v>
      </c>
      <c r="N111" s="29">
        <v>34</v>
      </c>
      <c r="O111" s="56">
        <f t="shared" si="79"/>
        <v>171258</v>
      </c>
      <c r="P111" s="33">
        <f t="shared" si="81"/>
        <v>43577</v>
      </c>
      <c r="Q111" s="33">
        <f t="shared" si="82"/>
        <v>127681</v>
      </c>
      <c r="R111" s="31" t="e">
        <f>#REF!</f>
        <v>#REF!</v>
      </c>
      <c r="S111" s="31" t="e">
        <f>#REF!</f>
        <v>#REF!</v>
      </c>
      <c r="T111" s="31" t="e">
        <f t="shared" si="65"/>
        <v>#REF!</v>
      </c>
      <c r="U111" s="31" t="e">
        <f t="shared" si="71"/>
        <v>#REF!</v>
      </c>
      <c r="V111" s="31" t="e">
        <f t="shared" si="72"/>
        <v>#REF!</v>
      </c>
      <c r="W111" s="29">
        <v>55.7</v>
      </c>
      <c r="X111" s="56">
        <f t="shared" si="80"/>
        <v>280560</v>
      </c>
      <c r="Y111" s="33">
        <f t="shared" si="83"/>
        <v>71389</v>
      </c>
      <c r="Z111" s="33">
        <f t="shared" si="84"/>
        <v>209171</v>
      </c>
      <c r="AA111" s="31" t="e">
        <f>#REF!</f>
        <v>#REF!</v>
      </c>
      <c r="AB111" s="31" t="e">
        <f>#REF!</f>
        <v>#REF!</v>
      </c>
      <c r="AC111" s="31" t="e">
        <f t="shared" si="68"/>
        <v>#REF!</v>
      </c>
      <c r="AD111" s="31" t="e">
        <f t="shared" si="73"/>
        <v>#REF!</v>
      </c>
      <c r="AE111" s="31" t="e">
        <f t="shared" si="74"/>
        <v>#REF!</v>
      </c>
    </row>
    <row r="112" spans="1:31" x14ac:dyDescent="0.25">
      <c r="A112" s="3" t="s">
        <v>104</v>
      </c>
      <c r="B112" s="56">
        <f t="shared" si="75"/>
        <v>364533</v>
      </c>
      <c r="C112" s="32">
        <v>90085</v>
      </c>
      <c r="D112" s="32">
        <v>274448</v>
      </c>
      <c r="E112" s="29">
        <v>28</v>
      </c>
      <c r="F112" s="56">
        <f t="shared" si="76"/>
        <v>102069</v>
      </c>
      <c r="G112" s="33">
        <f t="shared" si="69"/>
        <v>25224</v>
      </c>
      <c r="H112" s="33">
        <f t="shared" si="70"/>
        <v>76845</v>
      </c>
      <c r="I112" s="31" t="e">
        <f>#REF!</f>
        <v>#REF!</v>
      </c>
      <c r="J112" s="31" t="e">
        <f>#REF!</f>
        <v>#REF!</v>
      </c>
      <c r="K112" s="31" t="e">
        <f t="shared" si="62"/>
        <v>#REF!</v>
      </c>
      <c r="L112" s="31" t="e">
        <f t="shared" si="77"/>
        <v>#REF!</v>
      </c>
      <c r="M112" s="31" t="e">
        <f t="shared" si="78"/>
        <v>#REF!</v>
      </c>
      <c r="N112" s="29">
        <v>34</v>
      </c>
      <c r="O112" s="56">
        <f t="shared" si="79"/>
        <v>123941</v>
      </c>
      <c r="P112" s="33">
        <f t="shared" si="81"/>
        <v>30629</v>
      </c>
      <c r="Q112" s="33">
        <f t="shared" si="82"/>
        <v>93312</v>
      </c>
      <c r="R112" s="31" t="e">
        <f>#REF!</f>
        <v>#REF!</v>
      </c>
      <c r="S112" s="31" t="e">
        <f>#REF!</f>
        <v>#REF!</v>
      </c>
      <c r="T112" s="31" t="e">
        <f t="shared" si="65"/>
        <v>#REF!</v>
      </c>
      <c r="U112" s="31" t="e">
        <f t="shared" si="71"/>
        <v>#REF!</v>
      </c>
      <c r="V112" s="31" t="e">
        <f t="shared" si="72"/>
        <v>#REF!</v>
      </c>
      <c r="W112" s="29">
        <v>55.7</v>
      </c>
      <c r="X112" s="56">
        <f t="shared" si="80"/>
        <v>203045</v>
      </c>
      <c r="Y112" s="33">
        <f t="shared" si="83"/>
        <v>50177</v>
      </c>
      <c r="Z112" s="33">
        <f t="shared" si="84"/>
        <v>152868</v>
      </c>
      <c r="AA112" s="31" t="e">
        <f>#REF!</f>
        <v>#REF!</v>
      </c>
      <c r="AB112" s="31" t="e">
        <f>#REF!</f>
        <v>#REF!</v>
      </c>
      <c r="AC112" s="31" t="e">
        <f t="shared" si="68"/>
        <v>#REF!</v>
      </c>
      <c r="AD112" s="31" t="e">
        <f t="shared" si="73"/>
        <v>#REF!</v>
      </c>
      <c r="AE112" s="31" t="e">
        <f t="shared" si="74"/>
        <v>#REF!</v>
      </c>
    </row>
    <row r="113" spans="1:31" x14ac:dyDescent="0.25">
      <c r="A113" s="3" t="s">
        <v>105</v>
      </c>
      <c r="B113" s="56">
        <f t="shared" si="75"/>
        <v>308603</v>
      </c>
      <c r="C113" s="32">
        <v>73666</v>
      </c>
      <c r="D113" s="32">
        <v>234937</v>
      </c>
      <c r="E113" s="29">
        <v>28</v>
      </c>
      <c r="F113" s="56">
        <f t="shared" si="76"/>
        <v>86408</v>
      </c>
      <c r="G113" s="33">
        <f t="shared" si="69"/>
        <v>20626</v>
      </c>
      <c r="H113" s="33">
        <f t="shared" si="70"/>
        <v>65782</v>
      </c>
      <c r="I113" s="31" t="e">
        <f>#REF!</f>
        <v>#REF!</v>
      </c>
      <c r="J113" s="31" t="e">
        <f>#REF!</f>
        <v>#REF!</v>
      </c>
      <c r="K113" s="31" t="e">
        <f t="shared" si="62"/>
        <v>#REF!</v>
      </c>
      <c r="L113" s="31" t="e">
        <f t="shared" si="77"/>
        <v>#REF!</v>
      </c>
      <c r="M113" s="31" t="e">
        <f t="shared" si="78"/>
        <v>#REF!</v>
      </c>
      <c r="N113" s="29">
        <v>34</v>
      </c>
      <c r="O113" s="56">
        <f t="shared" si="79"/>
        <v>104925</v>
      </c>
      <c r="P113" s="33">
        <f t="shared" si="81"/>
        <v>25046</v>
      </c>
      <c r="Q113" s="33">
        <f t="shared" si="82"/>
        <v>79879</v>
      </c>
      <c r="R113" s="31" t="e">
        <f>#REF!</f>
        <v>#REF!</v>
      </c>
      <c r="S113" s="31" t="e">
        <f>#REF!</f>
        <v>#REF!</v>
      </c>
      <c r="T113" s="31" t="e">
        <f t="shared" si="65"/>
        <v>#REF!</v>
      </c>
      <c r="U113" s="31" t="e">
        <f t="shared" si="71"/>
        <v>#REF!</v>
      </c>
      <c r="V113" s="31" t="e">
        <f t="shared" si="72"/>
        <v>#REF!</v>
      </c>
      <c r="W113" s="29">
        <v>55.7</v>
      </c>
      <c r="X113" s="56">
        <f t="shared" si="80"/>
        <v>171892</v>
      </c>
      <c r="Y113" s="33">
        <f t="shared" si="83"/>
        <v>41032</v>
      </c>
      <c r="Z113" s="33">
        <f t="shared" si="84"/>
        <v>130860</v>
      </c>
      <c r="AA113" s="31" t="e">
        <f>#REF!</f>
        <v>#REF!</v>
      </c>
      <c r="AB113" s="31" t="e">
        <f>#REF!</f>
        <v>#REF!</v>
      </c>
      <c r="AC113" s="31" t="e">
        <f t="shared" si="68"/>
        <v>#REF!</v>
      </c>
      <c r="AD113" s="31" t="e">
        <f t="shared" si="73"/>
        <v>#REF!</v>
      </c>
      <c r="AE113" s="31" t="e">
        <f t="shared" si="74"/>
        <v>#REF!</v>
      </c>
    </row>
    <row r="114" spans="1:31" x14ac:dyDescent="0.25">
      <c r="A114" s="3" t="s">
        <v>106</v>
      </c>
      <c r="B114" s="56">
        <f t="shared" si="75"/>
        <v>329333</v>
      </c>
      <c r="C114" s="32">
        <v>75428</v>
      </c>
      <c r="D114" s="32">
        <v>253905</v>
      </c>
      <c r="E114" s="29">
        <v>28</v>
      </c>
      <c r="F114" s="56">
        <f t="shared" si="76"/>
        <v>92213</v>
      </c>
      <c r="G114" s="33">
        <f t="shared" si="69"/>
        <v>21120</v>
      </c>
      <c r="H114" s="33">
        <f t="shared" si="70"/>
        <v>71093</v>
      </c>
      <c r="I114" s="31" t="e">
        <f>#REF!</f>
        <v>#REF!</v>
      </c>
      <c r="J114" s="31" t="e">
        <f>#REF!</f>
        <v>#REF!</v>
      </c>
      <c r="K114" s="31" t="e">
        <f t="shared" si="62"/>
        <v>#REF!</v>
      </c>
      <c r="L114" s="31" t="e">
        <f t="shared" si="77"/>
        <v>#REF!</v>
      </c>
      <c r="M114" s="31" t="e">
        <f t="shared" si="78"/>
        <v>#REF!</v>
      </c>
      <c r="N114" s="29">
        <v>34</v>
      </c>
      <c r="O114" s="56">
        <f t="shared" si="79"/>
        <v>111974</v>
      </c>
      <c r="P114" s="33">
        <f t="shared" si="81"/>
        <v>25646</v>
      </c>
      <c r="Q114" s="33">
        <f t="shared" si="82"/>
        <v>86328</v>
      </c>
      <c r="R114" s="31" t="e">
        <f>#REF!</f>
        <v>#REF!</v>
      </c>
      <c r="S114" s="31" t="e">
        <f>#REF!</f>
        <v>#REF!</v>
      </c>
      <c r="T114" s="31" t="e">
        <f t="shared" si="65"/>
        <v>#REF!</v>
      </c>
      <c r="U114" s="31" t="e">
        <f t="shared" si="71"/>
        <v>#REF!</v>
      </c>
      <c r="V114" s="31" t="e">
        <f t="shared" si="72"/>
        <v>#REF!</v>
      </c>
      <c r="W114" s="29">
        <v>55.7</v>
      </c>
      <c r="X114" s="56">
        <f t="shared" si="80"/>
        <v>183438</v>
      </c>
      <c r="Y114" s="33">
        <f t="shared" si="83"/>
        <v>42013</v>
      </c>
      <c r="Z114" s="33">
        <f t="shared" si="84"/>
        <v>141425</v>
      </c>
      <c r="AA114" s="31" t="e">
        <f>#REF!</f>
        <v>#REF!</v>
      </c>
      <c r="AB114" s="31" t="e">
        <f>#REF!</f>
        <v>#REF!</v>
      </c>
      <c r="AC114" s="31" t="e">
        <f t="shared" si="68"/>
        <v>#REF!</v>
      </c>
      <c r="AD114" s="31" t="e">
        <f t="shared" si="73"/>
        <v>#REF!</v>
      </c>
      <c r="AE114" s="31" t="e">
        <f t="shared" si="74"/>
        <v>#REF!</v>
      </c>
    </row>
    <row r="115" spans="1:31" x14ac:dyDescent="0.25">
      <c r="A115" s="3" t="s">
        <v>107</v>
      </c>
      <c r="B115" s="56">
        <f t="shared" si="75"/>
        <v>293386</v>
      </c>
      <c r="C115" s="32">
        <v>67207</v>
      </c>
      <c r="D115" s="32">
        <v>226179</v>
      </c>
      <c r="E115" s="29">
        <v>28</v>
      </c>
      <c r="F115" s="56">
        <f t="shared" si="76"/>
        <v>82148</v>
      </c>
      <c r="G115" s="33">
        <f t="shared" si="69"/>
        <v>18818</v>
      </c>
      <c r="H115" s="33">
        <f t="shared" si="70"/>
        <v>63330</v>
      </c>
      <c r="I115" s="31" t="e">
        <f>#REF!</f>
        <v>#REF!</v>
      </c>
      <c r="J115" s="31" t="e">
        <f>#REF!</f>
        <v>#REF!</v>
      </c>
      <c r="K115" s="31" t="e">
        <f t="shared" si="62"/>
        <v>#REF!</v>
      </c>
      <c r="L115" s="31" t="e">
        <f t="shared" si="77"/>
        <v>#REF!</v>
      </c>
      <c r="M115" s="31" t="e">
        <f t="shared" si="78"/>
        <v>#REF!</v>
      </c>
      <c r="N115" s="29">
        <v>34</v>
      </c>
      <c r="O115" s="56">
        <f t="shared" si="79"/>
        <v>99751</v>
      </c>
      <c r="P115" s="33">
        <f t="shared" si="81"/>
        <v>22850</v>
      </c>
      <c r="Q115" s="33">
        <f t="shared" si="82"/>
        <v>76901</v>
      </c>
      <c r="R115" s="31" t="e">
        <f>#REF!</f>
        <v>#REF!</v>
      </c>
      <c r="S115" s="31" t="e">
        <f>#REF!</f>
        <v>#REF!</v>
      </c>
      <c r="T115" s="31" t="e">
        <f t="shared" si="65"/>
        <v>#REF!</v>
      </c>
      <c r="U115" s="31" t="e">
        <f t="shared" si="71"/>
        <v>#REF!</v>
      </c>
      <c r="V115" s="31" t="e">
        <f t="shared" si="72"/>
        <v>#REF!</v>
      </c>
      <c r="W115" s="29">
        <v>55.7</v>
      </c>
      <c r="X115" s="56">
        <f t="shared" si="80"/>
        <v>163416</v>
      </c>
      <c r="Y115" s="33">
        <f t="shared" si="83"/>
        <v>37434</v>
      </c>
      <c r="Z115" s="33">
        <f t="shared" si="84"/>
        <v>125982</v>
      </c>
      <c r="AA115" s="31" t="e">
        <f>#REF!</f>
        <v>#REF!</v>
      </c>
      <c r="AB115" s="31" t="e">
        <f>#REF!</f>
        <v>#REF!</v>
      </c>
      <c r="AC115" s="31" t="e">
        <f t="shared" si="68"/>
        <v>#REF!</v>
      </c>
      <c r="AD115" s="31" t="e">
        <f t="shared" si="73"/>
        <v>#REF!</v>
      </c>
      <c r="AE115" s="31" t="e">
        <f t="shared" si="74"/>
        <v>#REF!</v>
      </c>
    </row>
    <row r="116" spans="1:31" x14ac:dyDescent="0.25">
      <c r="A116" s="3" t="s">
        <v>108</v>
      </c>
      <c r="B116" s="56">
        <f t="shared" si="75"/>
        <v>282486</v>
      </c>
      <c r="C116" s="32">
        <v>62583</v>
      </c>
      <c r="D116" s="32">
        <v>219903</v>
      </c>
      <c r="E116" s="29">
        <v>28</v>
      </c>
      <c r="F116" s="56">
        <f t="shared" si="76"/>
        <v>79096</v>
      </c>
      <c r="G116" s="33">
        <f t="shared" si="69"/>
        <v>17523</v>
      </c>
      <c r="H116" s="33">
        <f t="shared" si="70"/>
        <v>61573</v>
      </c>
      <c r="I116" s="31" t="e">
        <f>#REF!</f>
        <v>#REF!</v>
      </c>
      <c r="J116" s="31" t="e">
        <f>#REF!</f>
        <v>#REF!</v>
      </c>
      <c r="K116" s="31" t="e">
        <f t="shared" si="62"/>
        <v>#REF!</v>
      </c>
      <c r="L116" s="31" t="e">
        <f t="shared" si="77"/>
        <v>#REF!</v>
      </c>
      <c r="M116" s="31" t="e">
        <f t="shared" si="78"/>
        <v>#REF!</v>
      </c>
      <c r="N116" s="29">
        <v>34</v>
      </c>
      <c r="O116" s="56">
        <f t="shared" si="79"/>
        <v>96045</v>
      </c>
      <c r="P116" s="33">
        <f t="shared" si="81"/>
        <v>21278</v>
      </c>
      <c r="Q116" s="33">
        <f t="shared" si="82"/>
        <v>74767</v>
      </c>
      <c r="R116" s="31" t="e">
        <f>#REF!</f>
        <v>#REF!</v>
      </c>
      <c r="S116" s="31" t="e">
        <f>#REF!</f>
        <v>#REF!</v>
      </c>
      <c r="T116" s="31" t="e">
        <f t="shared" si="65"/>
        <v>#REF!</v>
      </c>
      <c r="U116" s="31" t="e">
        <f t="shared" si="71"/>
        <v>#REF!</v>
      </c>
      <c r="V116" s="31" t="e">
        <f t="shared" si="72"/>
        <v>#REF!</v>
      </c>
      <c r="W116" s="29">
        <v>55.7</v>
      </c>
      <c r="X116" s="56">
        <f t="shared" si="80"/>
        <v>157345</v>
      </c>
      <c r="Y116" s="33">
        <f t="shared" si="83"/>
        <v>34859</v>
      </c>
      <c r="Z116" s="33">
        <f t="shared" si="84"/>
        <v>122486</v>
      </c>
      <c r="AA116" s="31" t="e">
        <f>#REF!</f>
        <v>#REF!</v>
      </c>
      <c r="AB116" s="31" t="e">
        <f>#REF!</f>
        <v>#REF!</v>
      </c>
      <c r="AC116" s="31" t="e">
        <f t="shared" si="68"/>
        <v>#REF!</v>
      </c>
      <c r="AD116" s="31" t="e">
        <f t="shared" si="73"/>
        <v>#REF!</v>
      </c>
      <c r="AE116" s="31" t="e">
        <f t="shared" si="74"/>
        <v>#REF!</v>
      </c>
    </row>
    <row r="117" spans="1:31" x14ac:dyDescent="0.25">
      <c r="A117" s="3" t="s">
        <v>109</v>
      </c>
      <c r="B117" s="56">
        <f t="shared" si="75"/>
        <v>233833</v>
      </c>
      <c r="C117" s="32">
        <v>50189</v>
      </c>
      <c r="D117" s="32">
        <v>183644</v>
      </c>
      <c r="E117" s="29">
        <v>28</v>
      </c>
      <c r="F117" s="56">
        <f t="shared" si="76"/>
        <v>65473</v>
      </c>
      <c r="G117" s="33">
        <f t="shared" si="69"/>
        <v>14053</v>
      </c>
      <c r="H117" s="33">
        <f t="shared" si="70"/>
        <v>51420</v>
      </c>
      <c r="I117" s="31" t="e">
        <f>#REF!</f>
        <v>#REF!</v>
      </c>
      <c r="J117" s="31" t="e">
        <f>#REF!</f>
        <v>#REF!</v>
      </c>
      <c r="K117" s="31" t="e">
        <f t="shared" si="62"/>
        <v>#REF!</v>
      </c>
      <c r="L117" s="31" t="e">
        <f t="shared" si="77"/>
        <v>#REF!</v>
      </c>
      <c r="M117" s="31" t="e">
        <f t="shared" si="78"/>
        <v>#REF!</v>
      </c>
      <c r="N117" s="29">
        <v>34</v>
      </c>
      <c r="O117" s="56">
        <f t="shared" si="79"/>
        <v>79503</v>
      </c>
      <c r="P117" s="33">
        <f t="shared" si="81"/>
        <v>17064</v>
      </c>
      <c r="Q117" s="33">
        <f t="shared" si="82"/>
        <v>62439</v>
      </c>
      <c r="R117" s="31" t="e">
        <f>#REF!</f>
        <v>#REF!</v>
      </c>
      <c r="S117" s="31" t="e">
        <f>#REF!</f>
        <v>#REF!</v>
      </c>
      <c r="T117" s="31" t="e">
        <f t="shared" si="65"/>
        <v>#REF!</v>
      </c>
      <c r="U117" s="31" t="e">
        <f t="shared" si="71"/>
        <v>#REF!</v>
      </c>
      <c r="V117" s="31" t="e">
        <f t="shared" si="72"/>
        <v>#REF!</v>
      </c>
      <c r="W117" s="29">
        <v>55.7</v>
      </c>
      <c r="X117" s="56">
        <f t="shared" si="80"/>
        <v>130245</v>
      </c>
      <c r="Y117" s="33">
        <f t="shared" si="83"/>
        <v>27955</v>
      </c>
      <c r="Z117" s="33">
        <f t="shared" si="84"/>
        <v>102290</v>
      </c>
      <c r="AA117" s="31" t="e">
        <f>#REF!</f>
        <v>#REF!</v>
      </c>
      <c r="AB117" s="31" t="e">
        <f>#REF!</f>
        <v>#REF!</v>
      </c>
      <c r="AC117" s="31" t="e">
        <f t="shared" si="68"/>
        <v>#REF!</v>
      </c>
      <c r="AD117" s="31" t="e">
        <f t="shared" si="73"/>
        <v>#REF!</v>
      </c>
      <c r="AE117" s="31" t="e">
        <f t="shared" si="74"/>
        <v>#REF!</v>
      </c>
    </row>
    <row r="118" spans="1:31" x14ac:dyDescent="0.25">
      <c r="A118" s="3" t="s">
        <v>110</v>
      </c>
      <c r="B118" s="56">
        <f t="shared" si="75"/>
        <v>202565</v>
      </c>
      <c r="C118" s="32">
        <v>42181</v>
      </c>
      <c r="D118" s="32">
        <v>160384</v>
      </c>
      <c r="E118" s="29">
        <v>28</v>
      </c>
      <c r="F118" s="56">
        <f t="shared" si="76"/>
        <v>56719</v>
      </c>
      <c r="G118" s="33">
        <f t="shared" si="69"/>
        <v>11811</v>
      </c>
      <c r="H118" s="33">
        <f t="shared" si="70"/>
        <v>44908</v>
      </c>
      <c r="I118" s="31" t="e">
        <f>#REF!</f>
        <v>#REF!</v>
      </c>
      <c r="J118" s="31" t="e">
        <f>#REF!</f>
        <v>#REF!</v>
      </c>
      <c r="K118" s="31" t="e">
        <f t="shared" si="62"/>
        <v>#REF!</v>
      </c>
      <c r="L118" s="31" t="e">
        <f t="shared" si="77"/>
        <v>#REF!</v>
      </c>
      <c r="M118" s="31" t="e">
        <f t="shared" si="78"/>
        <v>#REF!</v>
      </c>
      <c r="N118" s="29">
        <v>34</v>
      </c>
      <c r="O118" s="56">
        <f t="shared" si="79"/>
        <v>68873</v>
      </c>
      <c r="P118" s="33">
        <f t="shared" si="81"/>
        <v>14342</v>
      </c>
      <c r="Q118" s="33">
        <f t="shared" si="82"/>
        <v>54531</v>
      </c>
      <c r="R118" s="31" t="e">
        <f>#REF!</f>
        <v>#REF!</v>
      </c>
      <c r="S118" s="31" t="e">
        <f>#REF!</f>
        <v>#REF!</v>
      </c>
      <c r="T118" s="31" t="e">
        <f t="shared" si="65"/>
        <v>#REF!</v>
      </c>
      <c r="U118" s="31" t="e">
        <f t="shared" si="71"/>
        <v>#REF!</v>
      </c>
      <c r="V118" s="31" t="e">
        <f t="shared" si="72"/>
        <v>#REF!</v>
      </c>
      <c r="W118" s="29">
        <v>55.7</v>
      </c>
      <c r="X118" s="56">
        <f t="shared" si="80"/>
        <v>112829</v>
      </c>
      <c r="Y118" s="33">
        <f t="shared" si="83"/>
        <v>23495</v>
      </c>
      <c r="Z118" s="33">
        <f t="shared" si="84"/>
        <v>89334</v>
      </c>
      <c r="AA118" s="31" t="e">
        <f>#REF!</f>
        <v>#REF!</v>
      </c>
      <c r="AB118" s="31" t="e">
        <f>#REF!</f>
        <v>#REF!</v>
      </c>
      <c r="AC118" s="31" t="e">
        <f t="shared" si="68"/>
        <v>#REF!</v>
      </c>
      <c r="AD118" s="31" t="e">
        <f t="shared" si="73"/>
        <v>#REF!</v>
      </c>
      <c r="AE118" s="31" t="e">
        <f t="shared" si="74"/>
        <v>#REF!</v>
      </c>
    </row>
    <row r="119" spans="1:31" x14ac:dyDescent="0.25">
      <c r="A119" s="3" t="s">
        <v>111</v>
      </c>
      <c r="B119" s="56">
        <f t="shared" si="75"/>
        <v>154351</v>
      </c>
      <c r="C119" s="32">
        <v>31911</v>
      </c>
      <c r="D119" s="32">
        <v>122440</v>
      </c>
      <c r="E119" s="29">
        <v>28</v>
      </c>
      <c r="F119" s="56">
        <f t="shared" si="76"/>
        <v>43218</v>
      </c>
      <c r="G119" s="33">
        <f t="shared" si="69"/>
        <v>8935</v>
      </c>
      <c r="H119" s="33">
        <f t="shared" si="70"/>
        <v>34283</v>
      </c>
      <c r="I119" s="31" t="e">
        <f>#REF!</f>
        <v>#REF!</v>
      </c>
      <c r="J119" s="31" t="e">
        <f>#REF!</f>
        <v>#REF!</v>
      </c>
      <c r="K119" s="31" t="e">
        <f t="shared" si="62"/>
        <v>#REF!</v>
      </c>
      <c r="L119" s="31" t="e">
        <f t="shared" si="77"/>
        <v>#REF!</v>
      </c>
      <c r="M119" s="31" t="e">
        <f t="shared" si="78"/>
        <v>#REF!</v>
      </c>
      <c r="N119" s="29">
        <v>34</v>
      </c>
      <c r="O119" s="56">
        <f t="shared" si="79"/>
        <v>52480</v>
      </c>
      <c r="P119" s="33">
        <f t="shared" si="81"/>
        <v>10850</v>
      </c>
      <c r="Q119" s="33">
        <f t="shared" si="82"/>
        <v>41630</v>
      </c>
      <c r="R119" s="31" t="e">
        <f>#REF!</f>
        <v>#REF!</v>
      </c>
      <c r="S119" s="31" t="e">
        <f>#REF!</f>
        <v>#REF!</v>
      </c>
      <c r="T119" s="31" t="e">
        <f t="shared" si="65"/>
        <v>#REF!</v>
      </c>
      <c r="U119" s="31" t="e">
        <f t="shared" si="71"/>
        <v>#REF!</v>
      </c>
      <c r="V119" s="31" t="e">
        <f t="shared" si="72"/>
        <v>#REF!</v>
      </c>
      <c r="W119" s="29">
        <v>55.7</v>
      </c>
      <c r="X119" s="56">
        <f t="shared" si="80"/>
        <v>85973</v>
      </c>
      <c r="Y119" s="33">
        <f t="shared" si="83"/>
        <v>17774</v>
      </c>
      <c r="Z119" s="33">
        <f t="shared" si="84"/>
        <v>68199</v>
      </c>
      <c r="AA119" s="31" t="e">
        <f>#REF!</f>
        <v>#REF!</v>
      </c>
      <c r="AB119" s="31" t="e">
        <f>#REF!</f>
        <v>#REF!</v>
      </c>
      <c r="AC119" s="31" t="e">
        <f t="shared" si="68"/>
        <v>#REF!</v>
      </c>
      <c r="AD119" s="31" t="e">
        <f t="shared" si="73"/>
        <v>#REF!</v>
      </c>
      <c r="AE119" s="31" t="e">
        <f t="shared" si="74"/>
        <v>#REF!</v>
      </c>
    </row>
    <row r="120" spans="1:31" x14ac:dyDescent="0.25">
      <c r="A120" s="3" t="s">
        <v>112</v>
      </c>
      <c r="B120" s="56">
        <f t="shared" si="75"/>
        <v>119603</v>
      </c>
      <c r="C120" s="32">
        <v>24103</v>
      </c>
      <c r="D120" s="32">
        <v>95500</v>
      </c>
      <c r="E120" s="29">
        <v>28</v>
      </c>
      <c r="F120" s="56">
        <f t="shared" si="76"/>
        <v>33489</v>
      </c>
      <c r="G120" s="33">
        <f t="shared" si="69"/>
        <v>6749</v>
      </c>
      <c r="H120" s="33">
        <f t="shared" si="70"/>
        <v>26740</v>
      </c>
      <c r="I120" s="31" t="e">
        <f>#REF!</f>
        <v>#REF!</v>
      </c>
      <c r="J120" s="31" t="e">
        <f>#REF!</f>
        <v>#REF!</v>
      </c>
      <c r="K120" s="31" t="e">
        <f t="shared" si="62"/>
        <v>#REF!</v>
      </c>
      <c r="L120" s="31" t="e">
        <f t="shared" si="77"/>
        <v>#REF!</v>
      </c>
      <c r="M120" s="31" t="e">
        <f t="shared" si="78"/>
        <v>#REF!</v>
      </c>
      <c r="N120" s="29">
        <v>34</v>
      </c>
      <c r="O120" s="56">
        <f t="shared" si="79"/>
        <v>40665</v>
      </c>
      <c r="P120" s="33">
        <f t="shared" si="81"/>
        <v>8195</v>
      </c>
      <c r="Q120" s="33">
        <f t="shared" si="82"/>
        <v>32470</v>
      </c>
      <c r="R120" s="31" t="e">
        <f>#REF!</f>
        <v>#REF!</v>
      </c>
      <c r="S120" s="31" t="e">
        <f>#REF!</f>
        <v>#REF!</v>
      </c>
      <c r="T120" s="31" t="e">
        <f t="shared" si="65"/>
        <v>#REF!</v>
      </c>
      <c r="U120" s="31" t="e">
        <f t="shared" si="71"/>
        <v>#REF!</v>
      </c>
      <c r="V120" s="31" t="e">
        <f t="shared" si="72"/>
        <v>#REF!</v>
      </c>
      <c r="W120" s="29">
        <v>55.7</v>
      </c>
      <c r="X120" s="56">
        <f t="shared" si="80"/>
        <v>66619</v>
      </c>
      <c r="Y120" s="33">
        <f t="shared" si="83"/>
        <v>13425</v>
      </c>
      <c r="Z120" s="33">
        <f t="shared" si="84"/>
        <v>53194</v>
      </c>
      <c r="AA120" s="31" t="e">
        <f>#REF!</f>
        <v>#REF!</v>
      </c>
      <c r="AB120" s="31" t="e">
        <f>#REF!</f>
        <v>#REF!</v>
      </c>
      <c r="AC120" s="31" t="e">
        <f t="shared" si="68"/>
        <v>#REF!</v>
      </c>
      <c r="AD120" s="31" t="e">
        <f t="shared" si="73"/>
        <v>#REF!</v>
      </c>
      <c r="AE120" s="31" t="e">
        <f t="shared" si="74"/>
        <v>#REF!</v>
      </c>
    </row>
    <row r="121" spans="1:31" x14ac:dyDescent="0.25">
      <c r="A121" s="3" t="s">
        <v>113</v>
      </c>
      <c r="B121" s="56">
        <f t="shared" si="75"/>
        <v>85481</v>
      </c>
      <c r="C121" s="32">
        <v>15660</v>
      </c>
      <c r="D121" s="32">
        <v>69821</v>
      </c>
      <c r="E121" s="29">
        <v>28</v>
      </c>
      <c r="F121" s="56">
        <f t="shared" si="76"/>
        <v>23935</v>
      </c>
      <c r="G121" s="33">
        <f t="shared" si="69"/>
        <v>4385</v>
      </c>
      <c r="H121" s="33">
        <f t="shared" si="70"/>
        <v>19550</v>
      </c>
      <c r="I121" s="31" t="e">
        <f>#REF!</f>
        <v>#REF!</v>
      </c>
      <c r="J121" s="31" t="e">
        <f>#REF!</f>
        <v>#REF!</v>
      </c>
      <c r="K121" s="31" t="e">
        <f t="shared" si="62"/>
        <v>#REF!</v>
      </c>
      <c r="L121" s="31" t="e">
        <f t="shared" si="77"/>
        <v>#REF!</v>
      </c>
      <c r="M121" s="31" t="e">
        <f t="shared" si="78"/>
        <v>#REF!</v>
      </c>
      <c r="N121" s="29">
        <v>34</v>
      </c>
      <c r="O121" s="56">
        <f t="shared" si="79"/>
        <v>29063</v>
      </c>
      <c r="P121" s="33">
        <f t="shared" si="81"/>
        <v>5324</v>
      </c>
      <c r="Q121" s="33">
        <f t="shared" si="82"/>
        <v>23739</v>
      </c>
      <c r="R121" s="31" t="e">
        <f>#REF!</f>
        <v>#REF!</v>
      </c>
      <c r="S121" s="31" t="e">
        <f>#REF!</f>
        <v>#REF!</v>
      </c>
      <c r="T121" s="31" t="e">
        <f t="shared" si="65"/>
        <v>#REF!</v>
      </c>
      <c r="U121" s="31" t="e">
        <f t="shared" si="71"/>
        <v>#REF!</v>
      </c>
      <c r="V121" s="31" t="e">
        <f t="shared" si="72"/>
        <v>#REF!</v>
      </c>
      <c r="W121" s="29">
        <v>55.7</v>
      </c>
      <c r="X121" s="56">
        <f t="shared" si="80"/>
        <v>47613</v>
      </c>
      <c r="Y121" s="33">
        <f t="shared" si="83"/>
        <v>8723</v>
      </c>
      <c r="Z121" s="33">
        <f t="shared" si="84"/>
        <v>38890</v>
      </c>
      <c r="AA121" s="31" t="e">
        <f>#REF!</f>
        <v>#REF!</v>
      </c>
      <c r="AB121" s="31" t="e">
        <f>#REF!</f>
        <v>#REF!</v>
      </c>
      <c r="AC121" s="31" t="e">
        <f t="shared" si="68"/>
        <v>#REF!</v>
      </c>
      <c r="AD121" s="31" t="e">
        <f t="shared" si="73"/>
        <v>#REF!</v>
      </c>
      <c r="AE121" s="31" t="e">
        <f t="shared" si="74"/>
        <v>#REF!</v>
      </c>
    </row>
    <row r="122" spans="1:31" x14ac:dyDescent="0.25">
      <c r="A122" s="3" t="s">
        <v>114</v>
      </c>
      <c r="B122" s="56">
        <f t="shared" si="75"/>
        <v>61009</v>
      </c>
      <c r="C122" s="32">
        <v>10835</v>
      </c>
      <c r="D122" s="32">
        <v>50174</v>
      </c>
      <c r="E122" s="29">
        <v>28</v>
      </c>
      <c r="F122" s="56">
        <f t="shared" si="76"/>
        <v>17083</v>
      </c>
      <c r="G122" s="33">
        <f t="shared" si="69"/>
        <v>3034</v>
      </c>
      <c r="H122" s="33">
        <f t="shared" si="70"/>
        <v>14049</v>
      </c>
      <c r="I122" s="31" t="e">
        <f>#REF!</f>
        <v>#REF!</v>
      </c>
      <c r="J122" s="31" t="e">
        <f>#REF!</f>
        <v>#REF!</v>
      </c>
      <c r="K122" s="31" t="e">
        <f t="shared" si="62"/>
        <v>#REF!</v>
      </c>
      <c r="L122" s="31" t="e">
        <f t="shared" si="77"/>
        <v>#REF!</v>
      </c>
      <c r="M122" s="31" t="e">
        <f t="shared" si="78"/>
        <v>#REF!</v>
      </c>
      <c r="N122" s="29">
        <v>34</v>
      </c>
      <c r="O122" s="56">
        <f t="shared" si="79"/>
        <v>20743</v>
      </c>
      <c r="P122" s="33">
        <f t="shared" si="81"/>
        <v>3684</v>
      </c>
      <c r="Q122" s="33">
        <f t="shared" si="82"/>
        <v>17059</v>
      </c>
      <c r="R122" s="31" t="e">
        <f>#REF!</f>
        <v>#REF!</v>
      </c>
      <c r="S122" s="31" t="e">
        <f>#REF!</f>
        <v>#REF!</v>
      </c>
      <c r="T122" s="31" t="e">
        <f t="shared" si="65"/>
        <v>#REF!</v>
      </c>
      <c r="U122" s="31" t="e">
        <f t="shared" si="71"/>
        <v>#REF!</v>
      </c>
      <c r="V122" s="31" t="e">
        <f t="shared" si="72"/>
        <v>#REF!</v>
      </c>
      <c r="W122" s="29">
        <v>55.7</v>
      </c>
      <c r="X122" s="56">
        <f t="shared" si="80"/>
        <v>33982</v>
      </c>
      <c r="Y122" s="33">
        <f t="shared" si="83"/>
        <v>6035</v>
      </c>
      <c r="Z122" s="33">
        <f t="shared" si="84"/>
        <v>27947</v>
      </c>
      <c r="AA122" s="31" t="e">
        <f>#REF!</f>
        <v>#REF!</v>
      </c>
      <c r="AB122" s="31" t="e">
        <f>#REF!</f>
        <v>#REF!</v>
      </c>
      <c r="AC122" s="31" t="e">
        <f t="shared" si="68"/>
        <v>#REF!</v>
      </c>
      <c r="AD122" s="31" t="e">
        <f t="shared" si="73"/>
        <v>#REF!</v>
      </c>
      <c r="AE122" s="31" t="e">
        <f t="shared" si="74"/>
        <v>#REF!</v>
      </c>
    </row>
    <row r="123" spans="1:31" x14ac:dyDescent="0.25">
      <c r="A123" s="3" t="s">
        <v>115</v>
      </c>
      <c r="B123" s="56">
        <f t="shared" si="75"/>
        <v>41994</v>
      </c>
      <c r="C123" s="32">
        <v>6922</v>
      </c>
      <c r="D123" s="32">
        <v>35072</v>
      </c>
      <c r="E123" s="29">
        <v>28</v>
      </c>
      <c r="F123" s="56">
        <f t="shared" si="76"/>
        <v>11758</v>
      </c>
      <c r="G123" s="33">
        <f t="shared" si="69"/>
        <v>1938</v>
      </c>
      <c r="H123" s="33">
        <f t="shared" si="70"/>
        <v>9820</v>
      </c>
      <c r="I123" s="31" t="e">
        <f>#REF!</f>
        <v>#REF!</v>
      </c>
      <c r="J123" s="31" t="e">
        <f>#REF!</f>
        <v>#REF!</v>
      </c>
      <c r="K123" s="31" t="e">
        <f t="shared" si="62"/>
        <v>#REF!</v>
      </c>
      <c r="L123" s="31" t="e">
        <f t="shared" si="77"/>
        <v>#REF!</v>
      </c>
      <c r="M123" s="31" t="e">
        <f t="shared" si="78"/>
        <v>#REF!</v>
      </c>
      <c r="N123" s="29">
        <v>34</v>
      </c>
      <c r="O123" s="56">
        <f t="shared" si="79"/>
        <v>14277</v>
      </c>
      <c r="P123" s="33">
        <f t="shared" si="81"/>
        <v>2353</v>
      </c>
      <c r="Q123" s="33">
        <f t="shared" si="82"/>
        <v>11924</v>
      </c>
      <c r="R123" s="31" t="e">
        <f>#REF!</f>
        <v>#REF!</v>
      </c>
      <c r="S123" s="31" t="e">
        <f>#REF!</f>
        <v>#REF!</v>
      </c>
      <c r="T123" s="31" t="e">
        <f t="shared" si="65"/>
        <v>#REF!</v>
      </c>
      <c r="U123" s="31" t="e">
        <f t="shared" si="71"/>
        <v>#REF!</v>
      </c>
      <c r="V123" s="31" t="e">
        <f t="shared" si="72"/>
        <v>#REF!</v>
      </c>
      <c r="W123" s="29">
        <v>55.7</v>
      </c>
      <c r="X123" s="56">
        <f t="shared" si="80"/>
        <v>23391</v>
      </c>
      <c r="Y123" s="33">
        <f t="shared" si="83"/>
        <v>3856</v>
      </c>
      <c r="Z123" s="33">
        <f t="shared" si="84"/>
        <v>19535</v>
      </c>
      <c r="AA123" s="31" t="e">
        <f>#REF!</f>
        <v>#REF!</v>
      </c>
      <c r="AB123" s="31" t="e">
        <f>#REF!</f>
        <v>#REF!</v>
      </c>
      <c r="AC123" s="31" t="e">
        <f t="shared" si="68"/>
        <v>#REF!</v>
      </c>
      <c r="AD123" s="31" t="e">
        <f t="shared" si="73"/>
        <v>#REF!</v>
      </c>
      <c r="AE123" s="31" t="e">
        <f t="shared" si="74"/>
        <v>#REF!</v>
      </c>
    </row>
    <row r="124" spans="1:31" x14ac:dyDescent="0.25">
      <c r="A124" s="3" t="s">
        <v>116</v>
      </c>
      <c r="B124" s="56">
        <f t="shared" si="75"/>
        <v>21996</v>
      </c>
      <c r="C124" s="32">
        <v>3401</v>
      </c>
      <c r="D124" s="32">
        <v>18595</v>
      </c>
      <c r="E124" s="29">
        <v>28</v>
      </c>
      <c r="F124" s="56">
        <f t="shared" si="76"/>
        <v>6159</v>
      </c>
      <c r="G124" s="33">
        <f t="shared" si="69"/>
        <v>952</v>
      </c>
      <c r="H124" s="33">
        <f t="shared" si="70"/>
        <v>5207</v>
      </c>
      <c r="I124" s="31" t="e">
        <f>#REF!</f>
        <v>#REF!</v>
      </c>
      <c r="J124" s="31" t="e">
        <f>#REF!</f>
        <v>#REF!</v>
      </c>
      <c r="K124" s="31" t="e">
        <f t="shared" si="62"/>
        <v>#REF!</v>
      </c>
      <c r="L124" s="31" t="e">
        <f t="shared" si="77"/>
        <v>#REF!</v>
      </c>
      <c r="M124" s="31" t="e">
        <f t="shared" si="78"/>
        <v>#REF!</v>
      </c>
      <c r="N124" s="29">
        <v>34</v>
      </c>
      <c r="O124" s="56">
        <f t="shared" si="79"/>
        <v>7478</v>
      </c>
      <c r="P124" s="33">
        <f t="shared" si="81"/>
        <v>1156</v>
      </c>
      <c r="Q124" s="33">
        <f t="shared" si="82"/>
        <v>6322</v>
      </c>
      <c r="R124" s="31" t="e">
        <f>#REF!</f>
        <v>#REF!</v>
      </c>
      <c r="S124" s="31" t="e">
        <f>#REF!</f>
        <v>#REF!</v>
      </c>
      <c r="T124" s="31" t="e">
        <f t="shared" si="65"/>
        <v>#REF!</v>
      </c>
      <c r="U124" s="31" t="e">
        <f t="shared" si="71"/>
        <v>#REF!</v>
      </c>
      <c r="V124" s="31" t="e">
        <f t="shared" si="72"/>
        <v>#REF!</v>
      </c>
      <c r="W124" s="29">
        <v>55.7</v>
      </c>
      <c r="X124" s="56">
        <f t="shared" si="80"/>
        <v>12251</v>
      </c>
      <c r="Y124" s="33">
        <f t="shared" si="83"/>
        <v>1894</v>
      </c>
      <c r="Z124" s="33">
        <f t="shared" si="84"/>
        <v>10357</v>
      </c>
      <c r="AA124" s="31" t="e">
        <f>#REF!</f>
        <v>#REF!</v>
      </c>
      <c r="AB124" s="31" t="e">
        <f>#REF!</f>
        <v>#REF!</v>
      </c>
      <c r="AC124" s="31" t="e">
        <f t="shared" si="68"/>
        <v>#REF!</v>
      </c>
      <c r="AD124" s="31" t="e">
        <f t="shared" si="73"/>
        <v>#REF!</v>
      </c>
      <c r="AE124" s="31" t="e">
        <f t="shared" si="74"/>
        <v>#REF!</v>
      </c>
    </row>
    <row r="125" spans="1:31" x14ac:dyDescent="0.25">
      <c r="A125" s="3" t="s">
        <v>117</v>
      </c>
      <c r="B125" s="56">
        <f t="shared" si="75"/>
        <v>13930</v>
      </c>
      <c r="C125" s="32">
        <v>2161</v>
      </c>
      <c r="D125" s="32">
        <v>11769</v>
      </c>
      <c r="E125" s="29">
        <v>28</v>
      </c>
      <c r="F125" s="56">
        <f t="shared" si="76"/>
        <v>3900</v>
      </c>
      <c r="G125" s="33">
        <f t="shared" si="69"/>
        <v>605</v>
      </c>
      <c r="H125" s="33">
        <f t="shared" si="70"/>
        <v>3295</v>
      </c>
      <c r="I125" s="31" t="e">
        <f>#REF!</f>
        <v>#REF!</v>
      </c>
      <c r="J125" s="31" t="e">
        <f>#REF!</f>
        <v>#REF!</v>
      </c>
      <c r="K125" s="31" t="e">
        <f t="shared" si="62"/>
        <v>#REF!</v>
      </c>
      <c r="L125" s="31" t="e">
        <f t="shared" si="77"/>
        <v>#REF!</v>
      </c>
      <c r="M125" s="31" t="e">
        <f t="shared" si="78"/>
        <v>#REF!</v>
      </c>
      <c r="N125" s="29">
        <v>34</v>
      </c>
      <c r="O125" s="56">
        <f t="shared" si="79"/>
        <v>4736</v>
      </c>
      <c r="P125" s="33">
        <f t="shared" si="81"/>
        <v>735</v>
      </c>
      <c r="Q125" s="33">
        <f t="shared" si="82"/>
        <v>4001</v>
      </c>
      <c r="R125" s="31" t="e">
        <f>#REF!</f>
        <v>#REF!</v>
      </c>
      <c r="S125" s="31" t="e">
        <f>#REF!</f>
        <v>#REF!</v>
      </c>
      <c r="T125" s="31" t="e">
        <f t="shared" si="65"/>
        <v>#REF!</v>
      </c>
      <c r="U125" s="31" t="e">
        <f t="shared" si="71"/>
        <v>#REF!</v>
      </c>
      <c r="V125" s="31" t="e">
        <f t="shared" si="72"/>
        <v>#REF!</v>
      </c>
      <c r="W125" s="29">
        <v>55.7</v>
      </c>
      <c r="X125" s="56">
        <f t="shared" si="80"/>
        <v>7759</v>
      </c>
      <c r="Y125" s="33">
        <f t="shared" si="83"/>
        <v>1204</v>
      </c>
      <c r="Z125" s="33">
        <f t="shared" si="84"/>
        <v>6555</v>
      </c>
      <c r="AA125" s="31" t="e">
        <f>#REF!</f>
        <v>#REF!</v>
      </c>
      <c r="AB125" s="31" t="e">
        <f>#REF!</f>
        <v>#REF!</v>
      </c>
      <c r="AC125" s="31" t="e">
        <f t="shared" si="68"/>
        <v>#REF!</v>
      </c>
      <c r="AD125" s="31" t="e">
        <f t="shared" si="73"/>
        <v>#REF!</v>
      </c>
      <c r="AE125" s="31" t="e">
        <f t="shared" si="74"/>
        <v>#REF!</v>
      </c>
    </row>
    <row r="126" spans="1:31" x14ac:dyDescent="0.25">
      <c r="A126" s="3" t="s">
        <v>118</v>
      </c>
      <c r="B126" s="56">
        <f t="shared" si="75"/>
        <v>8969</v>
      </c>
      <c r="C126" s="32">
        <v>1472</v>
      </c>
      <c r="D126" s="32">
        <v>7497</v>
      </c>
      <c r="E126" s="29">
        <v>28</v>
      </c>
      <c r="F126" s="56">
        <f t="shared" si="76"/>
        <v>2511</v>
      </c>
      <c r="G126" s="33">
        <f t="shared" si="69"/>
        <v>412</v>
      </c>
      <c r="H126" s="33">
        <f t="shared" si="70"/>
        <v>2099</v>
      </c>
      <c r="I126" s="31" t="e">
        <f>#REF!</f>
        <v>#REF!</v>
      </c>
      <c r="J126" s="31" t="e">
        <f>#REF!</f>
        <v>#REF!</v>
      </c>
      <c r="K126" s="31" t="e">
        <f t="shared" si="62"/>
        <v>#REF!</v>
      </c>
      <c r="L126" s="31" t="e">
        <f t="shared" si="77"/>
        <v>#REF!</v>
      </c>
      <c r="M126" s="31" t="e">
        <f t="shared" si="78"/>
        <v>#REF!</v>
      </c>
      <c r="N126" s="29">
        <v>34</v>
      </c>
      <c r="O126" s="56">
        <f t="shared" si="79"/>
        <v>3049</v>
      </c>
      <c r="P126" s="33">
        <f t="shared" si="81"/>
        <v>500</v>
      </c>
      <c r="Q126" s="33">
        <f t="shared" si="82"/>
        <v>2549</v>
      </c>
      <c r="R126" s="31" t="e">
        <f>#REF!</f>
        <v>#REF!</v>
      </c>
      <c r="S126" s="31" t="e">
        <f>#REF!</f>
        <v>#REF!</v>
      </c>
      <c r="T126" s="31" t="e">
        <f t="shared" si="65"/>
        <v>#REF!</v>
      </c>
      <c r="U126" s="31" t="e">
        <f t="shared" si="71"/>
        <v>#REF!</v>
      </c>
      <c r="V126" s="31" t="e">
        <f t="shared" si="72"/>
        <v>#REF!</v>
      </c>
      <c r="W126" s="29">
        <v>55.7</v>
      </c>
      <c r="X126" s="56">
        <f t="shared" si="80"/>
        <v>4996</v>
      </c>
      <c r="Y126" s="33">
        <f t="shared" si="83"/>
        <v>820</v>
      </c>
      <c r="Z126" s="33">
        <f t="shared" si="84"/>
        <v>4176</v>
      </c>
      <c r="AA126" s="31" t="e">
        <f>#REF!</f>
        <v>#REF!</v>
      </c>
      <c r="AB126" s="31" t="e">
        <f>#REF!</f>
        <v>#REF!</v>
      </c>
      <c r="AC126" s="31" t="e">
        <f t="shared" si="68"/>
        <v>#REF!</v>
      </c>
      <c r="AD126" s="31" t="e">
        <f t="shared" si="73"/>
        <v>#REF!</v>
      </c>
      <c r="AE126" s="31" t="e">
        <f t="shared" si="74"/>
        <v>#REF!</v>
      </c>
    </row>
    <row r="127" spans="1:31" x14ac:dyDescent="0.25">
      <c r="A127" s="3" t="s">
        <v>119</v>
      </c>
      <c r="B127" s="56">
        <f t="shared" si="75"/>
        <v>6144</v>
      </c>
      <c r="C127" s="32">
        <v>1021</v>
      </c>
      <c r="D127" s="32">
        <v>5123</v>
      </c>
      <c r="E127" s="29">
        <v>28</v>
      </c>
      <c r="F127" s="56">
        <f t="shared" si="76"/>
        <v>1720</v>
      </c>
      <c r="G127" s="33">
        <f t="shared" si="69"/>
        <v>286</v>
      </c>
      <c r="H127" s="33">
        <f t="shared" si="70"/>
        <v>1434</v>
      </c>
      <c r="I127" s="31" t="e">
        <f>#REF!</f>
        <v>#REF!</v>
      </c>
      <c r="J127" s="31" t="e">
        <f>#REF!</f>
        <v>#REF!</v>
      </c>
      <c r="K127" s="31" t="e">
        <f t="shared" si="62"/>
        <v>#REF!</v>
      </c>
      <c r="L127" s="31" t="e">
        <f t="shared" si="77"/>
        <v>#REF!</v>
      </c>
      <c r="M127" s="31" t="e">
        <f t="shared" si="78"/>
        <v>#REF!</v>
      </c>
      <c r="N127" s="29">
        <v>34</v>
      </c>
      <c r="O127" s="56">
        <f t="shared" si="79"/>
        <v>2089</v>
      </c>
      <c r="P127" s="33">
        <f t="shared" si="81"/>
        <v>347</v>
      </c>
      <c r="Q127" s="33">
        <f t="shared" si="82"/>
        <v>1742</v>
      </c>
      <c r="R127" s="31" t="e">
        <f>#REF!</f>
        <v>#REF!</v>
      </c>
      <c r="S127" s="31" t="e">
        <f>#REF!</f>
        <v>#REF!</v>
      </c>
      <c r="T127" s="31" t="e">
        <f t="shared" si="65"/>
        <v>#REF!</v>
      </c>
      <c r="U127" s="31" t="e">
        <f t="shared" si="71"/>
        <v>#REF!</v>
      </c>
      <c r="V127" s="31" t="e">
        <f t="shared" si="72"/>
        <v>#REF!</v>
      </c>
      <c r="W127" s="29">
        <v>55.7</v>
      </c>
      <c r="X127" s="56">
        <f t="shared" si="80"/>
        <v>3423</v>
      </c>
      <c r="Y127" s="33">
        <f t="shared" si="83"/>
        <v>569</v>
      </c>
      <c r="Z127" s="33">
        <f t="shared" si="84"/>
        <v>2854</v>
      </c>
      <c r="AA127" s="31" t="e">
        <f>#REF!</f>
        <v>#REF!</v>
      </c>
      <c r="AB127" s="31" t="e">
        <f>#REF!</f>
        <v>#REF!</v>
      </c>
      <c r="AC127" s="31" t="e">
        <f t="shared" si="68"/>
        <v>#REF!</v>
      </c>
      <c r="AD127" s="31" t="e">
        <f t="shared" si="73"/>
        <v>#REF!</v>
      </c>
      <c r="AE127" s="31" t="e">
        <f t="shared" si="74"/>
        <v>#REF!</v>
      </c>
    </row>
    <row r="128" spans="1:31" x14ac:dyDescent="0.25">
      <c r="A128" s="3" t="s">
        <v>120</v>
      </c>
      <c r="B128" s="56">
        <f t="shared" si="75"/>
        <v>16064</v>
      </c>
      <c r="C128" s="32">
        <v>2536</v>
      </c>
      <c r="D128" s="32">
        <v>13528</v>
      </c>
      <c r="E128" s="29">
        <v>28</v>
      </c>
      <c r="F128" s="56">
        <f t="shared" si="76"/>
        <v>4498</v>
      </c>
      <c r="G128" s="33">
        <f t="shared" si="69"/>
        <v>710</v>
      </c>
      <c r="H128" s="33">
        <f t="shared" si="70"/>
        <v>3788</v>
      </c>
      <c r="I128" s="31" t="e">
        <f>#REF!</f>
        <v>#REF!</v>
      </c>
      <c r="J128" s="31" t="e">
        <f>#REF!</f>
        <v>#REF!</v>
      </c>
      <c r="K128" s="31" t="e">
        <f t="shared" si="62"/>
        <v>#REF!</v>
      </c>
      <c r="L128" s="31" t="e">
        <f t="shared" si="77"/>
        <v>#REF!</v>
      </c>
      <c r="M128" s="31" t="e">
        <f t="shared" si="78"/>
        <v>#REF!</v>
      </c>
      <c r="N128" s="29">
        <v>34</v>
      </c>
      <c r="O128" s="56">
        <f t="shared" si="79"/>
        <v>5462</v>
      </c>
      <c r="P128" s="33">
        <f t="shared" si="81"/>
        <v>862</v>
      </c>
      <c r="Q128" s="33">
        <f t="shared" si="82"/>
        <v>4600</v>
      </c>
      <c r="R128" s="31" t="e">
        <f>#REF!</f>
        <v>#REF!</v>
      </c>
      <c r="S128" s="31" t="e">
        <f>#REF!</f>
        <v>#REF!</v>
      </c>
      <c r="T128" s="31" t="e">
        <f t="shared" si="65"/>
        <v>#REF!</v>
      </c>
      <c r="U128" s="31" t="e">
        <f t="shared" si="71"/>
        <v>#REF!</v>
      </c>
      <c r="V128" s="31" t="e">
        <f t="shared" si="72"/>
        <v>#REF!</v>
      </c>
      <c r="W128" s="29">
        <v>55.7</v>
      </c>
      <c r="X128" s="56">
        <f t="shared" si="80"/>
        <v>8948</v>
      </c>
      <c r="Y128" s="33">
        <f t="shared" si="83"/>
        <v>1413</v>
      </c>
      <c r="Z128" s="33">
        <f t="shared" si="84"/>
        <v>7535</v>
      </c>
      <c r="AA128" s="31" t="e">
        <f>#REF!</f>
        <v>#REF!</v>
      </c>
      <c r="AB128" s="31" t="e">
        <f>#REF!</f>
        <v>#REF!</v>
      </c>
      <c r="AC128" s="31" t="e">
        <f t="shared" si="68"/>
        <v>#REF!</v>
      </c>
      <c r="AD128" s="31" t="e">
        <f t="shared" si="73"/>
        <v>#REF!</v>
      </c>
      <c r="AE128" s="31" t="e">
        <f t="shared" si="74"/>
        <v>#REF!</v>
      </c>
    </row>
    <row r="129" spans="1:31" x14ac:dyDescent="0.25">
      <c r="A129" s="14"/>
      <c r="B129" s="47"/>
      <c r="C129" s="41"/>
      <c r="D129" s="41"/>
      <c r="E129" s="54"/>
      <c r="F129" s="47"/>
      <c r="G129" s="47"/>
      <c r="H129" s="47"/>
      <c r="I129" s="15"/>
      <c r="J129" s="15"/>
      <c r="K129" s="15"/>
      <c r="L129" s="15"/>
      <c r="M129" s="15"/>
      <c r="N129" s="54"/>
      <c r="O129" s="47"/>
      <c r="P129" s="47"/>
      <c r="Q129" s="47"/>
      <c r="R129" s="15"/>
      <c r="S129" s="15"/>
      <c r="T129" s="15"/>
      <c r="U129" s="15"/>
      <c r="V129" s="15"/>
      <c r="W129" s="54"/>
      <c r="X129" s="47"/>
      <c r="Y129" s="47"/>
      <c r="Z129" s="47"/>
      <c r="AA129" s="15"/>
      <c r="AB129" s="15"/>
      <c r="AC129" s="15"/>
      <c r="AD129" s="15"/>
      <c r="AE129" s="15"/>
    </row>
    <row r="130" spans="1:31" s="13" customFormat="1" ht="18.75" customHeight="1" x14ac:dyDescent="0.25">
      <c r="A130" s="79" t="s">
        <v>136</v>
      </c>
      <c r="B130" s="79"/>
      <c r="C130" s="79"/>
      <c r="D130" s="79"/>
      <c r="E130" s="79"/>
      <c r="F130" s="79"/>
      <c r="G130" s="79"/>
      <c r="H130" s="79"/>
      <c r="I130" s="79"/>
      <c r="J130" s="79"/>
      <c r="K130" s="79"/>
      <c r="L130" s="79"/>
      <c r="M130" s="79"/>
      <c r="N130" s="79"/>
      <c r="O130" s="79"/>
      <c r="P130" s="79"/>
      <c r="Q130" s="79"/>
      <c r="R130" s="79"/>
      <c r="S130" s="79"/>
      <c r="T130" s="79"/>
      <c r="U130" s="79"/>
      <c r="V130" s="79"/>
      <c r="W130" s="79"/>
      <c r="X130" s="79"/>
      <c r="Y130" s="79"/>
      <c r="Z130" s="79"/>
      <c r="AA130" s="79"/>
      <c r="AB130" s="79"/>
      <c r="AC130" s="79"/>
      <c r="AD130" s="79"/>
      <c r="AE130" s="79"/>
    </row>
    <row r="131" spans="1:31" s="13" customFormat="1" ht="15.75" x14ac:dyDescent="0.25">
      <c r="A131" s="79" t="s">
        <v>137</v>
      </c>
      <c r="B131" s="79"/>
      <c r="C131" s="79"/>
      <c r="D131" s="79"/>
      <c r="E131" s="79"/>
      <c r="F131" s="79"/>
      <c r="G131" s="79"/>
      <c r="H131" s="79"/>
      <c r="I131" s="79"/>
      <c r="J131" s="79"/>
      <c r="K131" s="79"/>
      <c r="L131" s="79"/>
      <c r="M131" s="79"/>
      <c r="N131" s="79"/>
      <c r="O131" s="79"/>
      <c r="P131" s="79"/>
      <c r="Q131" s="79"/>
      <c r="R131" s="79"/>
      <c r="S131" s="79"/>
      <c r="T131" s="79"/>
      <c r="U131" s="79"/>
      <c r="V131" s="79"/>
      <c r="W131" s="79"/>
      <c r="X131" s="79"/>
      <c r="Y131" s="79"/>
      <c r="Z131" s="79"/>
      <c r="AA131" s="79"/>
      <c r="AB131" s="79"/>
      <c r="AC131" s="79"/>
      <c r="AD131" s="79"/>
      <c r="AE131" s="79"/>
    </row>
    <row r="132" spans="1:31" s="13" customFormat="1" ht="35.25" customHeight="1" x14ac:dyDescent="0.25">
      <c r="A132" s="79" t="s">
        <v>138</v>
      </c>
      <c r="B132" s="79"/>
      <c r="C132" s="79"/>
      <c r="D132" s="79"/>
      <c r="E132" s="79"/>
      <c r="F132" s="79"/>
      <c r="G132" s="79"/>
      <c r="H132" s="79"/>
      <c r="I132" s="79"/>
      <c r="J132" s="79"/>
      <c r="K132" s="79"/>
      <c r="L132" s="79"/>
      <c r="M132" s="79"/>
      <c r="N132" s="79"/>
      <c r="O132" s="79"/>
      <c r="P132" s="79"/>
      <c r="Q132" s="79"/>
      <c r="R132" s="79"/>
      <c r="S132" s="79"/>
      <c r="T132" s="79"/>
      <c r="U132" s="79"/>
      <c r="V132" s="79"/>
      <c r="W132" s="79"/>
      <c r="X132" s="79"/>
      <c r="Y132" s="79"/>
      <c r="Z132" s="79"/>
      <c r="AA132" s="79"/>
      <c r="AB132" s="79"/>
      <c r="AC132" s="79"/>
      <c r="AD132" s="79"/>
      <c r="AE132" s="79"/>
    </row>
    <row r="133" spans="1:31" s="13" customFormat="1" ht="18" customHeight="1" x14ac:dyDescent="0.25">
      <c r="A133" s="79" t="s">
        <v>139</v>
      </c>
      <c r="B133" s="79"/>
      <c r="C133" s="79"/>
      <c r="D133" s="79"/>
      <c r="E133" s="79"/>
      <c r="F133" s="79"/>
      <c r="G133" s="79"/>
      <c r="H133" s="79"/>
      <c r="I133" s="79"/>
      <c r="J133" s="79"/>
      <c r="K133" s="79"/>
      <c r="L133" s="79"/>
      <c r="M133" s="79"/>
      <c r="N133" s="79"/>
      <c r="O133" s="79"/>
      <c r="P133" s="79"/>
      <c r="Q133" s="79"/>
      <c r="R133" s="79"/>
      <c r="S133" s="79"/>
      <c r="T133" s="79"/>
      <c r="U133" s="79"/>
      <c r="V133" s="79"/>
      <c r="W133" s="79"/>
      <c r="X133" s="79"/>
      <c r="Y133" s="79"/>
      <c r="Z133" s="79"/>
      <c r="AA133" s="79"/>
      <c r="AB133" s="79"/>
      <c r="AC133" s="79"/>
      <c r="AD133" s="79"/>
      <c r="AE133" s="79"/>
    </row>
    <row r="134" spans="1:31" s="13" customFormat="1" ht="18.75" customHeight="1" x14ac:dyDescent="0.25">
      <c r="A134" s="22"/>
      <c r="B134" s="79" t="s">
        <v>140</v>
      </c>
      <c r="C134" s="79"/>
      <c r="D134" s="79"/>
      <c r="E134" s="79"/>
      <c r="F134" s="79"/>
      <c r="G134" s="79"/>
      <c r="H134" s="79"/>
      <c r="I134" s="79"/>
      <c r="J134" s="79"/>
      <c r="K134" s="79"/>
      <c r="L134" s="79"/>
      <c r="M134" s="79"/>
      <c r="N134" s="79"/>
      <c r="O134" s="79"/>
      <c r="P134" s="79"/>
      <c r="Q134" s="79"/>
      <c r="R134" s="79"/>
      <c r="S134" s="79"/>
      <c r="T134" s="79"/>
      <c r="U134" s="79"/>
      <c r="V134" s="79"/>
      <c r="W134" s="79"/>
      <c r="X134" s="79"/>
      <c r="Y134" s="79"/>
      <c r="Z134" s="79"/>
      <c r="AA134" s="79"/>
      <c r="AB134" s="79"/>
      <c r="AC134" s="79"/>
      <c r="AD134" s="79"/>
      <c r="AE134" s="79"/>
    </row>
    <row r="135" spans="1:31" x14ac:dyDescent="0.25">
      <c r="A135" s="84"/>
      <c r="B135" s="84"/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4"/>
      <c r="O135" s="84"/>
      <c r="P135" s="84"/>
      <c r="Q135" s="84"/>
      <c r="R135" s="84"/>
      <c r="S135" s="84"/>
      <c r="T135" s="84"/>
      <c r="U135" s="84"/>
      <c r="V135" s="84"/>
      <c r="W135" s="84"/>
      <c r="X135" s="84"/>
      <c r="Y135" s="84"/>
      <c r="Z135" s="84"/>
      <c r="AA135" s="84"/>
      <c r="AB135" s="84"/>
      <c r="AC135" s="84"/>
      <c r="AD135" s="84"/>
      <c r="AE135" s="84"/>
    </row>
    <row r="136" spans="1:31" ht="30" x14ac:dyDescent="0.25">
      <c r="E136" s="1" t="s">
        <v>142</v>
      </c>
      <c r="F136" s="58">
        <f>SUM(F67:F128)+F64+F61+F58+F55+F52+F49+F46</f>
        <v>25813449</v>
      </c>
      <c r="K136" s="58" t="e">
        <f>SUM(K67:K128)+K64+K61+K58+K55+K52+K49+K46+K9</f>
        <v>#REF!</v>
      </c>
      <c r="N136" s="1" t="s">
        <v>142</v>
      </c>
      <c r="O136" s="58">
        <f>SUM(O67:O128)+O64+O61+O58+O55+O52+O49+O46</f>
        <v>27745519</v>
      </c>
      <c r="T136" s="58" t="e">
        <f>SUM(T67:T128)+T64+T61+T58+T55+T52+T49+T46+T9</f>
        <v>#REF!</v>
      </c>
      <c r="W136" s="1" t="s">
        <v>142</v>
      </c>
      <c r="X136" s="58">
        <f>SUM(X67:X128)+X64+X61+X58+X55+X52+X49+X46</f>
        <v>38184219</v>
      </c>
      <c r="AC136" s="58" t="e">
        <f>SUM(AC67:AC128)+AC64+AC61+AC58+AC55+AC52+AC49+AC46+AC9</f>
        <v>#REF!</v>
      </c>
    </row>
    <row r="137" spans="1:31" x14ac:dyDescent="0.25">
      <c r="E137" s="1" t="s">
        <v>143</v>
      </c>
      <c r="F137" s="58">
        <f>F66+F65+F63+F62+F60+F59+F57+F56+F54+F53+F51+F50+F48+F47+SUM(F15:F45)</f>
        <v>37641618</v>
      </c>
      <c r="K137" s="58" t="e">
        <f>K66+K65+K63+K62+K60+K59+K57+K56+K54+K53+K51+K50+K48+K47+SUM(K27:K45)+K14</f>
        <v>#REF!</v>
      </c>
      <c r="N137" s="1" t="s">
        <v>143</v>
      </c>
      <c r="O137" s="58">
        <f>O66+O65+O63+O62+O60+O59+O57+O56+O54+O53+O51+O50+O48+O47+SUM(O15:O45)</f>
        <v>37931189</v>
      </c>
      <c r="T137" s="58" t="e">
        <f>T66+T65+T63+T62+T60+T59+T57+T56+T54+T53+T51+T50+T48+T47+SUM(T27:T45)+T14</f>
        <v>#REF!</v>
      </c>
      <c r="W137" s="1" t="s">
        <v>143</v>
      </c>
      <c r="X137" s="58">
        <f>X66+X65+X63+X62+X60+X59+X57+X56+X54+X53+X51+X50+X48+X47+SUM(X15:X45)</f>
        <v>39999888</v>
      </c>
      <c r="AC137" s="58" t="e">
        <f>AC66+AC65+AC63+AC62+AC60+AC59+AC57+AC56+AC54+AC53+AC51+AC50+AC48+AC47+SUM(AC27:AC45)+AC14</f>
        <v>#REF!</v>
      </c>
    </row>
    <row r="139" spans="1:31" x14ac:dyDescent="0.25">
      <c r="J139" s="1" t="s">
        <v>144</v>
      </c>
      <c r="K139" s="58" t="e">
        <f>K136+K137</f>
        <v>#REF!</v>
      </c>
      <c r="S139" s="1" t="s">
        <v>144</v>
      </c>
      <c r="T139" s="58" t="e">
        <f>T136+T137</f>
        <v>#REF!</v>
      </c>
      <c r="AB139" s="1" t="s">
        <v>144</v>
      </c>
      <c r="AC139" s="58" t="e">
        <f>AC136+AC137</f>
        <v>#REF!</v>
      </c>
    </row>
    <row r="140" spans="1:31" x14ac:dyDescent="0.25">
      <c r="K140" s="59" t="e">
        <f>K139-K6</f>
        <v>#REF!</v>
      </c>
      <c r="T140" s="59" t="e">
        <f>T139-T6</f>
        <v>#REF!</v>
      </c>
      <c r="AC140" s="59" t="e">
        <f>AC139-AC6</f>
        <v>#REF!</v>
      </c>
    </row>
  </sheetData>
  <autoFilter ref="A5:AE128"/>
  <mergeCells count="24">
    <mergeCell ref="A131:AE131"/>
    <mergeCell ref="A132:AE132"/>
    <mergeCell ref="A133:AE133"/>
    <mergeCell ref="A135:AE135"/>
    <mergeCell ref="B134:AE134"/>
    <mergeCell ref="A1:AE1"/>
    <mergeCell ref="N2:N4"/>
    <mergeCell ref="O2:Q3"/>
    <mergeCell ref="W2:W4"/>
    <mergeCell ref="X2:Z3"/>
    <mergeCell ref="A130:AE130"/>
    <mergeCell ref="B2:D3"/>
    <mergeCell ref="R2:V2"/>
    <mergeCell ref="R3:S3"/>
    <mergeCell ref="T3:V3"/>
    <mergeCell ref="AA2:AE2"/>
    <mergeCell ref="AA3:AB3"/>
    <mergeCell ref="AC3:AE3"/>
    <mergeCell ref="I2:M2"/>
    <mergeCell ref="I3:J3"/>
    <mergeCell ref="K3:M3"/>
    <mergeCell ref="A2:A4"/>
    <mergeCell ref="E2:E4"/>
    <mergeCell ref="F2:H3"/>
  </mergeCells>
  <printOptions horizontalCentered="1"/>
  <pageMargins left="0.31496062992125984" right="0.31496062992125984" top="0.19685039370078741" bottom="0.19685039370078741" header="0" footer="0.31496062992125984"/>
  <pageSetup paperSize="8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35"/>
  <sheetViews>
    <sheetView tabSelected="1" view="pageBreakPreview" zoomScale="80" zoomScaleNormal="90" zoomScaleSheetLayoutView="80" workbookViewId="0">
      <pane ySplit="5" topLeftCell="A69" activePane="bottomLeft" state="frozen"/>
      <selection pane="bottomLeft" activeCell="L74" sqref="L74"/>
    </sheetView>
  </sheetViews>
  <sheetFormatPr defaultRowHeight="15" x14ac:dyDescent="0.25"/>
  <cols>
    <col min="1" max="1" width="7.5703125" style="75" customWidth="1"/>
    <col min="2" max="2" width="25.7109375" style="1" customWidth="1"/>
    <col min="3" max="3" width="13.28515625" style="1" customWidth="1"/>
    <col min="4" max="4" width="12.5703125" style="1" customWidth="1"/>
    <col min="5" max="5" width="13" style="1" customWidth="1"/>
    <col min="6" max="6" width="21.7109375" style="1" customWidth="1"/>
    <col min="7" max="8" width="12.5703125" style="1" customWidth="1"/>
    <col min="9" max="9" width="12.7109375" style="1" customWidth="1"/>
    <col min="10" max="16384" width="9.140625" style="1"/>
  </cols>
  <sheetData>
    <row r="1" spans="1:9" ht="20.25" x14ac:dyDescent="0.25">
      <c r="H1" s="89" t="s">
        <v>194</v>
      </c>
      <c r="I1" s="89"/>
    </row>
    <row r="2" spans="1:9" ht="52.5" customHeight="1" x14ac:dyDescent="0.25">
      <c r="A2" s="90" t="s">
        <v>171</v>
      </c>
      <c r="B2" s="90"/>
      <c r="C2" s="90"/>
      <c r="D2" s="90"/>
      <c r="E2" s="90"/>
      <c r="F2" s="90"/>
      <c r="G2" s="90"/>
      <c r="H2" s="90"/>
      <c r="I2" s="90"/>
    </row>
    <row r="3" spans="1:9" ht="15.75" customHeight="1" x14ac:dyDescent="0.25">
      <c r="A3" s="99" t="s">
        <v>145</v>
      </c>
      <c r="B3" s="91" t="s">
        <v>1</v>
      </c>
      <c r="C3" s="92" t="s">
        <v>0</v>
      </c>
      <c r="D3" s="93"/>
      <c r="E3" s="94"/>
      <c r="F3" s="91" t="s">
        <v>193</v>
      </c>
      <c r="G3" s="91" t="s">
        <v>124</v>
      </c>
      <c r="H3" s="91"/>
      <c r="I3" s="91"/>
    </row>
    <row r="4" spans="1:9" ht="66.75" customHeight="1" x14ac:dyDescent="0.25">
      <c r="A4" s="100"/>
      <c r="B4" s="91"/>
      <c r="C4" s="95"/>
      <c r="D4" s="96"/>
      <c r="E4" s="97"/>
      <c r="F4" s="91"/>
      <c r="G4" s="91"/>
      <c r="H4" s="91"/>
      <c r="I4" s="91"/>
    </row>
    <row r="5" spans="1:9" ht="43.5" customHeight="1" x14ac:dyDescent="0.25">
      <c r="A5" s="101"/>
      <c r="B5" s="91"/>
      <c r="C5" s="78" t="s">
        <v>121</v>
      </c>
      <c r="D5" s="78" t="s">
        <v>122</v>
      </c>
      <c r="E5" s="78" t="s">
        <v>123</v>
      </c>
      <c r="F5" s="91"/>
      <c r="G5" s="78" t="s">
        <v>121</v>
      </c>
      <c r="H5" s="78" t="s">
        <v>122</v>
      </c>
      <c r="I5" s="78" t="s">
        <v>123</v>
      </c>
    </row>
    <row r="6" spans="1:9" s="5" customFormat="1" x14ac:dyDescent="0.25">
      <c r="A6" s="76" t="s">
        <v>146</v>
      </c>
      <c r="B6" s="76">
        <v>1</v>
      </c>
      <c r="C6" s="76">
        <v>2</v>
      </c>
      <c r="D6" s="76">
        <v>3</v>
      </c>
      <c r="E6" s="76">
        <v>4</v>
      </c>
      <c r="F6" s="76">
        <v>5</v>
      </c>
      <c r="G6" s="76">
        <v>6</v>
      </c>
      <c r="H6" s="76">
        <v>7</v>
      </c>
      <c r="I6" s="76">
        <v>8</v>
      </c>
    </row>
    <row r="7" spans="1:9" s="26" customFormat="1" ht="35.25" customHeight="1" x14ac:dyDescent="0.25">
      <c r="A7" s="76">
        <v>1</v>
      </c>
      <c r="B7" s="68" t="s">
        <v>169</v>
      </c>
      <c r="C7" s="63"/>
      <c r="D7" s="63"/>
      <c r="E7" s="63"/>
      <c r="F7" s="74"/>
      <c r="G7" s="63"/>
      <c r="H7" s="63"/>
      <c r="I7" s="63"/>
    </row>
    <row r="8" spans="1:9" s="35" customFormat="1" ht="75" customHeight="1" x14ac:dyDescent="0.25">
      <c r="A8" s="76">
        <v>2</v>
      </c>
      <c r="B8" s="68" t="s">
        <v>154</v>
      </c>
      <c r="C8" s="63"/>
      <c r="D8" s="63"/>
      <c r="E8" s="63"/>
      <c r="F8" s="64"/>
      <c r="G8" s="63"/>
      <c r="H8" s="63"/>
      <c r="I8" s="63"/>
    </row>
    <row r="9" spans="1:9" ht="30" x14ac:dyDescent="0.25">
      <c r="A9" s="77" t="s">
        <v>147</v>
      </c>
      <c r="B9" s="62" t="s">
        <v>172</v>
      </c>
      <c r="C9" s="63"/>
      <c r="D9" s="63"/>
      <c r="E9" s="63"/>
      <c r="F9" s="64"/>
      <c r="G9" s="63"/>
      <c r="H9" s="63"/>
      <c r="I9" s="63"/>
    </row>
    <row r="10" spans="1:9" ht="45" x14ac:dyDescent="0.25">
      <c r="A10" s="77" t="s">
        <v>148</v>
      </c>
      <c r="B10" s="65" t="s">
        <v>134</v>
      </c>
      <c r="C10" s="63"/>
      <c r="D10" s="63"/>
      <c r="E10" s="63"/>
      <c r="F10" s="64"/>
      <c r="G10" s="63"/>
      <c r="H10" s="63"/>
      <c r="I10" s="63"/>
    </row>
    <row r="11" spans="1:9" s="24" customFormat="1" ht="30" x14ac:dyDescent="0.25">
      <c r="A11" s="77" t="s">
        <v>149</v>
      </c>
      <c r="B11" s="65" t="s">
        <v>133</v>
      </c>
      <c r="C11" s="63"/>
      <c r="D11" s="63"/>
      <c r="E11" s="63"/>
      <c r="F11" s="64"/>
      <c r="G11" s="63"/>
      <c r="H11" s="63"/>
      <c r="I11" s="63"/>
    </row>
    <row r="12" spans="1:9" ht="30" x14ac:dyDescent="0.25">
      <c r="A12" s="76">
        <v>4</v>
      </c>
      <c r="B12" s="62" t="s">
        <v>153</v>
      </c>
      <c r="C12" s="63"/>
      <c r="D12" s="63"/>
      <c r="E12" s="63"/>
      <c r="F12" s="64"/>
      <c r="G12" s="63"/>
      <c r="H12" s="63"/>
      <c r="I12" s="63"/>
    </row>
    <row r="13" spans="1:9" s="23" customFormat="1" ht="30" x14ac:dyDescent="0.25">
      <c r="A13" s="77" t="s">
        <v>150</v>
      </c>
      <c r="B13" s="65" t="s">
        <v>129</v>
      </c>
      <c r="C13" s="63"/>
      <c r="D13" s="63"/>
      <c r="E13" s="63"/>
      <c r="F13" s="64"/>
      <c r="G13" s="63"/>
      <c r="H13" s="63"/>
      <c r="I13" s="63"/>
    </row>
    <row r="14" spans="1:9" s="24" customFormat="1" ht="30" x14ac:dyDescent="0.25">
      <c r="A14" s="77" t="s">
        <v>151</v>
      </c>
      <c r="B14" s="65" t="s">
        <v>141</v>
      </c>
      <c r="C14" s="63"/>
      <c r="D14" s="63"/>
      <c r="E14" s="63"/>
      <c r="F14" s="64"/>
      <c r="G14" s="63"/>
      <c r="H14" s="63"/>
      <c r="I14" s="63"/>
    </row>
    <row r="15" spans="1:9" s="24" customFormat="1" ht="30" x14ac:dyDescent="0.25">
      <c r="A15" s="77" t="s">
        <v>152</v>
      </c>
      <c r="B15" s="65" t="s">
        <v>173</v>
      </c>
      <c r="C15" s="63"/>
      <c r="D15" s="63"/>
      <c r="E15" s="63"/>
      <c r="F15" s="64"/>
      <c r="G15" s="63"/>
      <c r="H15" s="63"/>
      <c r="I15" s="63"/>
    </row>
    <row r="16" spans="1:9" s="8" customFormat="1" x14ac:dyDescent="0.25">
      <c r="A16" s="76">
        <v>5</v>
      </c>
      <c r="B16" s="60" t="s">
        <v>176</v>
      </c>
      <c r="C16" s="66"/>
      <c r="D16" s="66"/>
      <c r="E16" s="66"/>
      <c r="F16" s="67"/>
      <c r="G16" s="66"/>
      <c r="H16" s="61"/>
      <c r="I16" s="61"/>
    </row>
    <row r="17" spans="1:9" s="37" customFormat="1" x14ac:dyDescent="0.25">
      <c r="A17" s="77" t="s">
        <v>155</v>
      </c>
      <c r="B17" s="68" t="s">
        <v>177</v>
      </c>
      <c r="C17" s="69"/>
      <c r="D17" s="70"/>
      <c r="E17" s="70"/>
      <c r="F17" s="71"/>
      <c r="G17" s="69"/>
      <c r="H17" s="63"/>
      <c r="I17" s="63"/>
    </row>
    <row r="18" spans="1:9" s="37" customFormat="1" x14ac:dyDescent="0.25">
      <c r="A18" s="77" t="s">
        <v>156</v>
      </c>
      <c r="B18" s="68" t="s">
        <v>178</v>
      </c>
      <c r="C18" s="69"/>
      <c r="D18" s="70"/>
      <c r="E18" s="70"/>
      <c r="F18" s="71"/>
      <c r="G18" s="69"/>
      <c r="H18" s="63"/>
      <c r="I18" s="63"/>
    </row>
    <row r="19" spans="1:9" s="37" customFormat="1" x14ac:dyDescent="0.25">
      <c r="A19" s="77" t="s">
        <v>157</v>
      </c>
      <c r="B19" s="68" t="s">
        <v>179</v>
      </c>
      <c r="C19" s="69"/>
      <c r="D19" s="70"/>
      <c r="E19" s="70"/>
      <c r="F19" s="71"/>
      <c r="G19" s="69"/>
      <c r="H19" s="63"/>
      <c r="I19" s="63"/>
    </row>
    <row r="20" spans="1:9" s="37" customFormat="1" x14ac:dyDescent="0.25">
      <c r="A20" s="77" t="s">
        <v>158</v>
      </c>
      <c r="B20" s="68" t="s">
        <v>180</v>
      </c>
      <c r="C20" s="69"/>
      <c r="D20" s="70"/>
      <c r="E20" s="70"/>
      <c r="F20" s="71"/>
      <c r="G20" s="69"/>
      <c r="H20" s="63"/>
      <c r="I20" s="63"/>
    </row>
    <row r="21" spans="1:9" s="37" customFormat="1" x14ac:dyDescent="0.25">
      <c r="A21" s="77" t="s">
        <v>159</v>
      </c>
      <c r="B21" s="68" t="s">
        <v>181</v>
      </c>
      <c r="C21" s="69"/>
      <c r="D21" s="70"/>
      <c r="E21" s="70"/>
      <c r="F21" s="71"/>
      <c r="G21" s="69"/>
      <c r="H21" s="63"/>
      <c r="I21" s="63"/>
    </row>
    <row r="22" spans="1:9" s="37" customFormat="1" x14ac:dyDescent="0.25">
      <c r="A22" s="77" t="s">
        <v>160</v>
      </c>
      <c r="B22" s="68" t="s">
        <v>182</v>
      </c>
      <c r="C22" s="69"/>
      <c r="D22" s="70"/>
      <c r="E22" s="70"/>
      <c r="F22" s="71"/>
      <c r="G22" s="69"/>
      <c r="H22" s="63"/>
      <c r="I22" s="63"/>
    </row>
    <row r="23" spans="1:9" s="37" customFormat="1" x14ac:dyDescent="0.25">
      <c r="A23" s="77" t="s">
        <v>161</v>
      </c>
      <c r="B23" s="68" t="s">
        <v>183</v>
      </c>
      <c r="C23" s="69"/>
      <c r="D23" s="70"/>
      <c r="E23" s="70"/>
      <c r="F23" s="71"/>
      <c r="G23" s="69"/>
      <c r="H23" s="63"/>
      <c r="I23" s="63"/>
    </row>
    <row r="24" spans="1:9" s="37" customFormat="1" x14ac:dyDescent="0.25">
      <c r="A24" s="77" t="s">
        <v>162</v>
      </c>
      <c r="B24" s="68" t="s">
        <v>184</v>
      </c>
      <c r="C24" s="69"/>
      <c r="D24" s="70"/>
      <c r="E24" s="70"/>
      <c r="F24" s="71"/>
      <c r="G24" s="69"/>
      <c r="H24" s="63"/>
      <c r="I24" s="63"/>
    </row>
    <row r="25" spans="1:9" s="37" customFormat="1" x14ac:dyDescent="0.25">
      <c r="A25" s="77" t="s">
        <v>163</v>
      </c>
      <c r="B25" s="68" t="s">
        <v>185</v>
      </c>
      <c r="C25" s="69"/>
      <c r="D25" s="70"/>
      <c r="E25" s="70"/>
      <c r="F25" s="71"/>
      <c r="G25" s="69"/>
      <c r="H25" s="63"/>
      <c r="I25" s="63"/>
    </row>
    <row r="26" spans="1:9" s="37" customFormat="1" x14ac:dyDescent="0.25">
      <c r="A26" s="77" t="s">
        <v>164</v>
      </c>
      <c r="B26" s="68" t="s">
        <v>186</v>
      </c>
      <c r="C26" s="69"/>
      <c r="D26" s="70"/>
      <c r="E26" s="70"/>
      <c r="F26" s="71"/>
      <c r="G26" s="69"/>
      <c r="H26" s="63"/>
      <c r="I26" s="63"/>
    </row>
    <row r="27" spans="1:9" s="37" customFormat="1" x14ac:dyDescent="0.25">
      <c r="A27" s="77" t="s">
        <v>165</v>
      </c>
      <c r="B27" s="68" t="s">
        <v>187</v>
      </c>
      <c r="C27" s="69"/>
      <c r="D27" s="70"/>
      <c r="E27" s="70"/>
      <c r="F27" s="71"/>
      <c r="G27" s="69"/>
      <c r="H27" s="63"/>
      <c r="I27" s="63"/>
    </row>
    <row r="28" spans="1:9" s="37" customFormat="1" x14ac:dyDescent="0.25">
      <c r="A28" s="77" t="s">
        <v>166</v>
      </c>
      <c r="B28" s="68" t="s">
        <v>188</v>
      </c>
      <c r="C28" s="69"/>
      <c r="D28" s="70"/>
      <c r="E28" s="70"/>
      <c r="F28" s="71"/>
      <c r="G28" s="69"/>
      <c r="H28" s="63"/>
      <c r="I28" s="63"/>
    </row>
    <row r="29" spans="1:9" s="37" customFormat="1" x14ac:dyDescent="0.25">
      <c r="A29" s="76">
        <v>6</v>
      </c>
      <c r="B29" s="68" t="s">
        <v>189</v>
      </c>
      <c r="C29" s="69"/>
      <c r="D29" s="70"/>
      <c r="E29" s="70"/>
      <c r="F29" s="71"/>
      <c r="G29" s="69"/>
      <c r="H29" s="63"/>
      <c r="I29" s="63"/>
    </row>
    <row r="30" spans="1:9" s="37" customFormat="1" x14ac:dyDescent="0.25">
      <c r="A30" s="77" t="s">
        <v>167</v>
      </c>
      <c r="B30" s="68" t="s">
        <v>190</v>
      </c>
      <c r="C30" s="69"/>
      <c r="D30" s="70"/>
      <c r="E30" s="70"/>
      <c r="F30" s="71"/>
      <c r="G30" s="69"/>
      <c r="H30" s="63"/>
      <c r="I30" s="63"/>
    </row>
    <row r="31" spans="1:9" s="37" customFormat="1" x14ac:dyDescent="0.25">
      <c r="A31" s="77" t="s">
        <v>168</v>
      </c>
      <c r="B31" s="68" t="s">
        <v>191</v>
      </c>
      <c r="C31" s="69"/>
      <c r="D31" s="70"/>
      <c r="E31" s="70"/>
      <c r="F31" s="71"/>
      <c r="G31" s="69"/>
      <c r="H31" s="63"/>
      <c r="I31" s="63"/>
    </row>
    <row r="32" spans="1:9" s="37" customFormat="1" x14ac:dyDescent="0.25">
      <c r="A32" s="76">
        <v>7</v>
      </c>
      <c r="B32" s="68" t="s">
        <v>22</v>
      </c>
      <c r="C32" s="69"/>
      <c r="D32" s="69"/>
      <c r="E32" s="69"/>
      <c r="F32" s="71"/>
      <c r="G32" s="69"/>
      <c r="H32" s="63"/>
      <c r="I32" s="63"/>
    </row>
    <row r="33" spans="1:9" s="37" customFormat="1" x14ac:dyDescent="0.25">
      <c r="A33" s="76">
        <v>8</v>
      </c>
      <c r="B33" s="68" t="s">
        <v>23</v>
      </c>
      <c r="C33" s="69"/>
      <c r="D33" s="70"/>
      <c r="E33" s="70"/>
      <c r="F33" s="71"/>
      <c r="G33" s="69"/>
      <c r="H33" s="63"/>
      <c r="I33" s="63"/>
    </row>
    <row r="34" spans="1:9" s="37" customFormat="1" x14ac:dyDescent="0.25">
      <c r="A34" s="76">
        <v>9</v>
      </c>
      <c r="B34" s="68" t="s">
        <v>24</v>
      </c>
      <c r="C34" s="69"/>
      <c r="D34" s="70"/>
      <c r="E34" s="70"/>
      <c r="F34" s="71"/>
      <c r="G34" s="69"/>
      <c r="H34" s="63"/>
      <c r="I34" s="63"/>
    </row>
    <row r="35" spans="1:9" s="37" customFormat="1" x14ac:dyDescent="0.25">
      <c r="A35" s="76">
        <v>10</v>
      </c>
      <c r="B35" s="68" t="s">
        <v>25</v>
      </c>
      <c r="C35" s="69"/>
      <c r="D35" s="70"/>
      <c r="E35" s="70"/>
      <c r="F35" s="71"/>
      <c r="G35" s="69"/>
      <c r="H35" s="63"/>
      <c r="I35" s="63"/>
    </row>
    <row r="36" spans="1:9" s="37" customFormat="1" x14ac:dyDescent="0.25">
      <c r="A36" s="76">
        <v>11</v>
      </c>
      <c r="B36" s="68" t="s">
        <v>26</v>
      </c>
      <c r="C36" s="69"/>
      <c r="D36" s="70"/>
      <c r="E36" s="70"/>
      <c r="F36" s="71"/>
      <c r="G36" s="69"/>
      <c r="H36" s="63"/>
      <c r="I36" s="63"/>
    </row>
    <row r="37" spans="1:9" s="37" customFormat="1" x14ac:dyDescent="0.25">
      <c r="A37" s="76">
        <v>12</v>
      </c>
      <c r="B37" s="68" t="s">
        <v>27</v>
      </c>
      <c r="C37" s="69"/>
      <c r="D37" s="70"/>
      <c r="E37" s="70"/>
      <c r="F37" s="71"/>
      <c r="G37" s="69"/>
      <c r="H37" s="63"/>
      <c r="I37" s="63"/>
    </row>
    <row r="38" spans="1:9" s="37" customFormat="1" x14ac:dyDescent="0.25">
      <c r="A38" s="76">
        <v>13</v>
      </c>
      <c r="B38" s="68" t="s">
        <v>28</v>
      </c>
      <c r="C38" s="69"/>
      <c r="D38" s="70"/>
      <c r="E38" s="70"/>
      <c r="F38" s="71"/>
      <c r="G38" s="69"/>
      <c r="H38" s="63"/>
      <c r="I38" s="63"/>
    </row>
    <row r="39" spans="1:9" s="37" customFormat="1" x14ac:dyDescent="0.25">
      <c r="A39" s="76">
        <v>14</v>
      </c>
      <c r="B39" s="68" t="s">
        <v>29</v>
      </c>
      <c r="C39" s="69"/>
      <c r="D39" s="70"/>
      <c r="E39" s="70"/>
      <c r="F39" s="71"/>
      <c r="G39" s="69"/>
      <c r="H39" s="63"/>
      <c r="I39" s="63"/>
    </row>
    <row r="40" spans="1:9" s="37" customFormat="1" x14ac:dyDescent="0.25">
      <c r="A40" s="76">
        <v>15</v>
      </c>
      <c r="B40" s="68" t="s">
        <v>30</v>
      </c>
      <c r="C40" s="69"/>
      <c r="D40" s="70"/>
      <c r="E40" s="70"/>
      <c r="F40" s="71"/>
      <c r="G40" s="69"/>
      <c r="H40" s="63"/>
      <c r="I40" s="63"/>
    </row>
    <row r="41" spans="1:9" s="37" customFormat="1" x14ac:dyDescent="0.25">
      <c r="A41" s="76">
        <v>16</v>
      </c>
      <c r="B41" s="68" t="s">
        <v>31</v>
      </c>
      <c r="C41" s="69"/>
      <c r="D41" s="70"/>
      <c r="E41" s="70"/>
      <c r="F41" s="71"/>
      <c r="G41" s="69"/>
      <c r="H41" s="63"/>
      <c r="I41" s="63"/>
    </row>
    <row r="42" spans="1:9" s="37" customFormat="1" x14ac:dyDescent="0.25">
      <c r="A42" s="76">
        <v>17</v>
      </c>
      <c r="B42" s="68" t="s">
        <v>32</v>
      </c>
      <c r="C42" s="69"/>
      <c r="D42" s="70"/>
      <c r="E42" s="70"/>
      <c r="F42" s="71"/>
      <c r="G42" s="69"/>
      <c r="H42" s="63"/>
      <c r="I42" s="63"/>
    </row>
    <row r="43" spans="1:9" s="37" customFormat="1" x14ac:dyDescent="0.25">
      <c r="A43" s="76">
        <v>18</v>
      </c>
      <c r="B43" s="68" t="s">
        <v>33</v>
      </c>
      <c r="C43" s="69"/>
      <c r="D43" s="70"/>
      <c r="E43" s="70"/>
      <c r="F43" s="71"/>
      <c r="G43" s="69"/>
      <c r="H43" s="63"/>
      <c r="I43" s="63"/>
    </row>
    <row r="44" spans="1:9" s="37" customFormat="1" x14ac:dyDescent="0.25">
      <c r="A44" s="76">
        <v>19</v>
      </c>
      <c r="B44" s="68" t="s">
        <v>34</v>
      </c>
      <c r="C44" s="69"/>
      <c r="D44" s="70"/>
      <c r="E44" s="70"/>
      <c r="F44" s="71"/>
      <c r="G44" s="69"/>
      <c r="H44" s="63"/>
      <c r="I44" s="63"/>
    </row>
    <row r="45" spans="1:9" s="37" customFormat="1" x14ac:dyDescent="0.25">
      <c r="A45" s="76">
        <v>20</v>
      </c>
      <c r="B45" s="68" t="s">
        <v>35</v>
      </c>
      <c r="C45" s="69"/>
      <c r="D45" s="70"/>
      <c r="E45" s="70"/>
      <c r="F45" s="72"/>
      <c r="G45" s="69"/>
      <c r="H45" s="63"/>
      <c r="I45" s="63"/>
    </row>
    <row r="46" spans="1:9" s="37" customFormat="1" x14ac:dyDescent="0.25">
      <c r="A46" s="76">
        <v>21</v>
      </c>
      <c r="B46" s="68" t="s">
        <v>36</v>
      </c>
      <c r="C46" s="69"/>
      <c r="D46" s="70"/>
      <c r="E46" s="70"/>
      <c r="F46" s="72"/>
      <c r="G46" s="69"/>
      <c r="H46" s="63"/>
      <c r="I46" s="63"/>
    </row>
    <row r="47" spans="1:9" s="37" customFormat="1" x14ac:dyDescent="0.25">
      <c r="A47" s="76">
        <v>22</v>
      </c>
      <c r="B47" s="68" t="s">
        <v>37</v>
      </c>
      <c r="C47" s="69"/>
      <c r="D47" s="70"/>
      <c r="E47" s="70"/>
      <c r="F47" s="72"/>
      <c r="G47" s="69"/>
      <c r="H47" s="63"/>
      <c r="I47" s="63"/>
    </row>
    <row r="48" spans="1:9" x14ac:dyDescent="0.25">
      <c r="A48" s="76">
        <v>23</v>
      </c>
      <c r="B48" s="68" t="s">
        <v>38</v>
      </c>
      <c r="C48" s="69"/>
      <c r="D48" s="70"/>
      <c r="E48" s="70"/>
      <c r="F48" s="64"/>
      <c r="G48" s="69"/>
      <c r="H48" s="63"/>
      <c r="I48" s="63"/>
    </row>
    <row r="49" spans="1:9" s="42" customFormat="1" x14ac:dyDescent="0.25">
      <c r="A49" s="76">
        <v>24</v>
      </c>
      <c r="B49" s="68" t="s">
        <v>39</v>
      </c>
      <c r="C49" s="69"/>
      <c r="D49" s="70"/>
      <c r="E49" s="70"/>
      <c r="F49" s="64"/>
      <c r="G49" s="69"/>
      <c r="H49" s="63"/>
      <c r="I49" s="63"/>
    </row>
    <row r="50" spans="1:9" s="42" customFormat="1" x14ac:dyDescent="0.25">
      <c r="A50" s="76">
        <v>25</v>
      </c>
      <c r="B50" s="68" t="s">
        <v>40</v>
      </c>
      <c r="C50" s="69"/>
      <c r="D50" s="70"/>
      <c r="E50" s="70"/>
      <c r="F50" s="64"/>
      <c r="G50" s="69"/>
      <c r="H50" s="63"/>
      <c r="I50" s="63"/>
    </row>
    <row r="51" spans="1:9" x14ac:dyDescent="0.25">
      <c r="A51" s="76">
        <v>26</v>
      </c>
      <c r="B51" s="68" t="s">
        <v>41</v>
      </c>
      <c r="C51" s="69"/>
      <c r="D51" s="70"/>
      <c r="E51" s="70"/>
      <c r="F51" s="64"/>
      <c r="G51" s="69"/>
      <c r="H51" s="63"/>
      <c r="I51" s="63"/>
    </row>
    <row r="52" spans="1:9" s="42" customFormat="1" x14ac:dyDescent="0.25">
      <c r="A52" s="76">
        <v>27</v>
      </c>
      <c r="B52" s="68" t="s">
        <v>42</v>
      </c>
      <c r="C52" s="69"/>
      <c r="D52" s="70"/>
      <c r="E52" s="70"/>
      <c r="F52" s="64"/>
      <c r="G52" s="69"/>
      <c r="H52" s="63"/>
      <c r="I52" s="63"/>
    </row>
    <row r="53" spans="1:9" s="42" customFormat="1" x14ac:dyDescent="0.25">
      <c r="A53" s="76">
        <v>28</v>
      </c>
      <c r="B53" s="68" t="s">
        <v>43</v>
      </c>
      <c r="C53" s="69"/>
      <c r="D53" s="70"/>
      <c r="E53" s="70"/>
      <c r="F53" s="64"/>
      <c r="G53" s="69"/>
      <c r="H53" s="63"/>
      <c r="I53" s="63"/>
    </row>
    <row r="54" spans="1:9" x14ac:dyDescent="0.25">
      <c r="A54" s="76">
        <v>29</v>
      </c>
      <c r="B54" s="68" t="s">
        <v>44</v>
      </c>
      <c r="C54" s="69"/>
      <c r="D54" s="70"/>
      <c r="E54" s="70"/>
      <c r="F54" s="64"/>
      <c r="G54" s="69"/>
      <c r="H54" s="63"/>
      <c r="I54" s="63"/>
    </row>
    <row r="55" spans="1:9" s="42" customFormat="1" x14ac:dyDescent="0.25">
      <c r="A55" s="76">
        <v>30</v>
      </c>
      <c r="B55" s="68" t="s">
        <v>45</v>
      </c>
      <c r="C55" s="69"/>
      <c r="D55" s="70"/>
      <c r="E55" s="70"/>
      <c r="F55" s="64"/>
      <c r="G55" s="69"/>
      <c r="H55" s="63"/>
      <c r="I55" s="63"/>
    </row>
    <row r="56" spans="1:9" s="42" customFormat="1" x14ac:dyDescent="0.25">
      <c r="A56" s="76">
        <v>31</v>
      </c>
      <c r="B56" s="68" t="s">
        <v>46</v>
      </c>
      <c r="C56" s="69"/>
      <c r="D56" s="70"/>
      <c r="E56" s="70"/>
      <c r="F56" s="64"/>
      <c r="G56" s="69"/>
      <c r="H56" s="63"/>
      <c r="I56" s="63"/>
    </row>
    <row r="57" spans="1:9" x14ac:dyDescent="0.25">
      <c r="A57" s="76">
        <v>32</v>
      </c>
      <c r="B57" s="68" t="s">
        <v>47</v>
      </c>
      <c r="C57" s="69"/>
      <c r="D57" s="70"/>
      <c r="E57" s="70"/>
      <c r="F57" s="64"/>
      <c r="G57" s="69"/>
      <c r="H57" s="63"/>
      <c r="I57" s="63"/>
    </row>
    <row r="58" spans="1:9" s="42" customFormat="1" x14ac:dyDescent="0.25">
      <c r="A58" s="76">
        <v>33</v>
      </c>
      <c r="B58" s="68" t="s">
        <v>48</v>
      </c>
      <c r="C58" s="69"/>
      <c r="D58" s="70"/>
      <c r="E58" s="70"/>
      <c r="F58" s="64"/>
      <c r="G58" s="69"/>
      <c r="H58" s="63"/>
      <c r="I58" s="63"/>
    </row>
    <row r="59" spans="1:9" s="42" customFormat="1" x14ac:dyDescent="0.25">
      <c r="A59" s="76">
        <v>34</v>
      </c>
      <c r="B59" s="68" t="s">
        <v>49</v>
      </c>
      <c r="C59" s="69"/>
      <c r="D59" s="70"/>
      <c r="E59" s="70"/>
      <c r="F59" s="64"/>
      <c r="G59" s="69"/>
      <c r="H59" s="63"/>
      <c r="I59" s="63"/>
    </row>
    <row r="60" spans="1:9" x14ac:dyDescent="0.25">
      <c r="A60" s="76">
        <v>35</v>
      </c>
      <c r="B60" s="68" t="s">
        <v>50</v>
      </c>
      <c r="C60" s="69"/>
      <c r="D60" s="70"/>
      <c r="E60" s="70"/>
      <c r="F60" s="64"/>
      <c r="G60" s="69"/>
      <c r="H60" s="63"/>
      <c r="I60" s="63"/>
    </row>
    <row r="61" spans="1:9" s="42" customFormat="1" x14ac:dyDescent="0.25">
      <c r="A61" s="76">
        <v>36</v>
      </c>
      <c r="B61" s="68" t="s">
        <v>51</v>
      </c>
      <c r="C61" s="69"/>
      <c r="D61" s="70"/>
      <c r="E61" s="70"/>
      <c r="F61" s="64"/>
      <c r="G61" s="69"/>
      <c r="H61" s="63"/>
      <c r="I61" s="63"/>
    </row>
    <row r="62" spans="1:9" s="42" customFormat="1" x14ac:dyDescent="0.25">
      <c r="A62" s="76">
        <v>37</v>
      </c>
      <c r="B62" s="68" t="s">
        <v>52</v>
      </c>
      <c r="C62" s="69"/>
      <c r="D62" s="70"/>
      <c r="E62" s="70"/>
      <c r="F62" s="64"/>
      <c r="G62" s="69"/>
      <c r="H62" s="63"/>
      <c r="I62" s="63"/>
    </row>
    <row r="63" spans="1:9" x14ac:dyDescent="0.25">
      <c r="A63" s="76">
        <v>38</v>
      </c>
      <c r="B63" s="68" t="s">
        <v>53</v>
      </c>
      <c r="C63" s="69"/>
      <c r="D63" s="70"/>
      <c r="E63" s="70"/>
      <c r="F63" s="64"/>
      <c r="G63" s="69"/>
      <c r="H63" s="63"/>
      <c r="I63" s="63"/>
    </row>
    <row r="64" spans="1:9" s="42" customFormat="1" x14ac:dyDescent="0.25">
      <c r="A64" s="76">
        <v>39</v>
      </c>
      <c r="B64" s="68" t="s">
        <v>54</v>
      </c>
      <c r="C64" s="69"/>
      <c r="D64" s="70"/>
      <c r="E64" s="70"/>
      <c r="F64" s="64"/>
      <c r="G64" s="69"/>
      <c r="H64" s="63"/>
      <c r="I64" s="63"/>
    </row>
    <row r="65" spans="1:9" s="42" customFormat="1" x14ac:dyDescent="0.25">
      <c r="A65" s="76">
        <v>40</v>
      </c>
      <c r="B65" s="68" t="s">
        <v>55</v>
      </c>
      <c r="C65" s="69"/>
      <c r="D65" s="70"/>
      <c r="E65" s="70"/>
      <c r="F65" s="64"/>
      <c r="G65" s="69"/>
      <c r="H65" s="63"/>
      <c r="I65" s="63"/>
    </row>
    <row r="66" spans="1:9" x14ac:dyDescent="0.25">
      <c r="A66" s="76">
        <v>41</v>
      </c>
      <c r="B66" s="68" t="s">
        <v>56</v>
      </c>
      <c r="C66" s="69"/>
      <c r="D66" s="70"/>
      <c r="E66" s="70"/>
      <c r="F66" s="64"/>
      <c r="G66" s="69"/>
      <c r="H66" s="63"/>
      <c r="I66" s="63"/>
    </row>
    <row r="67" spans="1:9" s="42" customFormat="1" x14ac:dyDescent="0.25">
      <c r="A67" s="76">
        <v>42</v>
      </c>
      <c r="B67" s="68" t="s">
        <v>57</v>
      </c>
      <c r="C67" s="69"/>
      <c r="D67" s="70"/>
      <c r="E67" s="70"/>
      <c r="F67" s="64"/>
      <c r="G67" s="69"/>
      <c r="H67" s="63"/>
      <c r="I67" s="63"/>
    </row>
    <row r="68" spans="1:9" s="42" customFormat="1" x14ac:dyDescent="0.25">
      <c r="A68" s="76">
        <v>43</v>
      </c>
      <c r="B68" s="68" t="s">
        <v>58</v>
      </c>
      <c r="C68" s="69"/>
      <c r="D68" s="70"/>
      <c r="E68" s="70"/>
      <c r="F68" s="64"/>
      <c r="G68" s="69"/>
      <c r="H68" s="63"/>
      <c r="I68" s="63"/>
    </row>
    <row r="69" spans="1:9" x14ac:dyDescent="0.25">
      <c r="A69" s="76">
        <v>44</v>
      </c>
      <c r="B69" s="68" t="s">
        <v>59</v>
      </c>
      <c r="C69" s="69"/>
      <c r="D69" s="70"/>
      <c r="E69" s="70"/>
      <c r="F69" s="64"/>
      <c r="G69" s="69"/>
      <c r="H69" s="63"/>
      <c r="I69" s="63"/>
    </row>
    <row r="70" spans="1:9" x14ac:dyDescent="0.25">
      <c r="A70" s="76">
        <v>45</v>
      </c>
      <c r="B70" s="68" t="s">
        <v>60</v>
      </c>
      <c r="C70" s="69"/>
      <c r="D70" s="70"/>
      <c r="E70" s="70"/>
      <c r="F70" s="64"/>
      <c r="G70" s="69"/>
      <c r="H70" s="63"/>
      <c r="I70" s="63"/>
    </row>
    <row r="71" spans="1:9" x14ac:dyDescent="0.25">
      <c r="A71" s="76">
        <v>46</v>
      </c>
      <c r="B71" s="68" t="s">
        <v>61</v>
      </c>
      <c r="C71" s="69"/>
      <c r="D71" s="70"/>
      <c r="E71" s="70"/>
      <c r="F71" s="64"/>
      <c r="G71" s="69"/>
      <c r="H71" s="63"/>
      <c r="I71" s="63"/>
    </row>
    <row r="72" spans="1:9" x14ac:dyDescent="0.25">
      <c r="A72" s="76">
        <v>47</v>
      </c>
      <c r="B72" s="68" t="s">
        <v>62</v>
      </c>
      <c r="C72" s="69"/>
      <c r="D72" s="70"/>
      <c r="E72" s="70"/>
      <c r="F72" s="64"/>
      <c r="G72" s="69"/>
      <c r="H72" s="63"/>
      <c r="I72" s="63"/>
    </row>
    <row r="73" spans="1:9" x14ac:dyDescent="0.25">
      <c r="A73" s="76">
        <v>48</v>
      </c>
      <c r="B73" s="68" t="s">
        <v>63</v>
      </c>
      <c r="C73" s="69"/>
      <c r="D73" s="70"/>
      <c r="E73" s="70"/>
      <c r="F73" s="64"/>
      <c r="G73" s="69"/>
      <c r="H73" s="63"/>
      <c r="I73" s="63"/>
    </row>
    <row r="74" spans="1:9" x14ac:dyDescent="0.25">
      <c r="A74" s="76">
        <v>49</v>
      </c>
      <c r="B74" s="68" t="s">
        <v>64</v>
      </c>
      <c r="C74" s="69"/>
      <c r="D74" s="70"/>
      <c r="E74" s="70"/>
      <c r="F74" s="64"/>
      <c r="G74" s="69"/>
      <c r="H74" s="63"/>
      <c r="I74" s="63"/>
    </row>
    <row r="75" spans="1:9" x14ac:dyDescent="0.25">
      <c r="A75" s="76">
        <v>50</v>
      </c>
      <c r="B75" s="68" t="s">
        <v>65</v>
      </c>
      <c r="C75" s="69"/>
      <c r="D75" s="70"/>
      <c r="E75" s="70"/>
      <c r="F75" s="64"/>
      <c r="G75" s="69"/>
      <c r="H75" s="63"/>
      <c r="I75" s="63"/>
    </row>
    <row r="76" spans="1:9" x14ac:dyDescent="0.25">
      <c r="A76" s="76">
        <v>51</v>
      </c>
      <c r="B76" s="68" t="s">
        <v>66</v>
      </c>
      <c r="C76" s="69"/>
      <c r="D76" s="70"/>
      <c r="E76" s="70"/>
      <c r="F76" s="64"/>
      <c r="G76" s="69"/>
      <c r="H76" s="63"/>
      <c r="I76" s="63"/>
    </row>
    <row r="77" spans="1:9" x14ac:dyDescent="0.25">
      <c r="A77" s="76">
        <v>52</v>
      </c>
      <c r="B77" s="68" t="s">
        <v>67</v>
      </c>
      <c r="C77" s="69"/>
      <c r="D77" s="70"/>
      <c r="E77" s="70"/>
      <c r="F77" s="64"/>
      <c r="G77" s="69"/>
      <c r="H77" s="63"/>
      <c r="I77" s="63"/>
    </row>
    <row r="78" spans="1:9" x14ac:dyDescent="0.25">
      <c r="A78" s="76">
        <v>53</v>
      </c>
      <c r="B78" s="68" t="s">
        <v>68</v>
      </c>
      <c r="C78" s="69"/>
      <c r="D78" s="70"/>
      <c r="E78" s="70"/>
      <c r="F78" s="64"/>
      <c r="G78" s="69"/>
      <c r="H78" s="63"/>
      <c r="I78" s="63"/>
    </row>
    <row r="79" spans="1:9" x14ac:dyDescent="0.25">
      <c r="A79" s="76">
        <v>54</v>
      </c>
      <c r="B79" s="68" t="s">
        <v>69</v>
      </c>
      <c r="C79" s="69"/>
      <c r="D79" s="70"/>
      <c r="E79" s="70"/>
      <c r="F79" s="64"/>
      <c r="G79" s="69"/>
      <c r="H79" s="63"/>
      <c r="I79" s="63"/>
    </row>
    <row r="80" spans="1:9" x14ac:dyDescent="0.25">
      <c r="A80" s="76">
        <v>55</v>
      </c>
      <c r="B80" s="68" t="s">
        <v>70</v>
      </c>
      <c r="C80" s="69"/>
      <c r="D80" s="70"/>
      <c r="E80" s="70"/>
      <c r="F80" s="64"/>
      <c r="G80" s="69"/>
      <c r="H80" s="63"/>
      <c r="I80" s="63"/>
    </row>
    <row r="81" spans="1:9" x14ac:dyDescent="0.25">
      <c r="A81" s="76">
        <v>56</v>
      </c>
      <c r="B81" s="68" t="s">
        <v>71</v>
      </c>
      <c r="C81" s="69"/>
      <c r="D81" s="70"/>
      <c r="E81" s="70"/>
      <c r="F81" s="64"/>
      <c r="G81" s="69"/>
      <c r="H81" s="63"/>
      <c r="I81" s="63"/>
    </row>
    <row r="82" spans="1:9" x14ac:dyDescent="0.25">
      <c r="A82" s="76">
        <v>57</v>
      </c>
      <c r="B82" s="68" t="s">
        <v>72</v>
      </c>
      <c r="C82" s="69"/>
      <c r="D82" s="70"/>
      <c r="E82" s="70"/>
      <c r="F82" s="64"/>
      <c r="G82" s="69"/>
      <c r="H82" s="63"/>
      <c r="I82" s="63"/>
    </row>
    <row r="83" spans="1:9" x14ac:dyDescent="0.25">
      <c r="A83" s="76">
        <v>58</v>
      </c>
      <c r="B83" s="68" t="s">
        <v>73</v>
      </c>
      <c r="C83" s="69"/>
      <c r="D83" s="70"/>
      <c r="E83" s="70"/>
      <c r="F83" s="64"/>
      <c r="G83" s="69"/>
      <c r="H83" s="63"/>
      <c r="I83" s="63"/>
    </row>
    <row r="84" spans="1:9" x14ac:dyDescent="0.25">
      <c r="A84" s="76">
        <v>59</v>
      </c>
      <c r="B84" s="68" t="s">
        <v>74</v>
      </c>
      <c r="C84" s="69"/>
      <c r="D84" s="70"/>
      <c r="E84" s="70"/>
      <c r="F84" s="64"/>
      <c r="G84" s="69"/>
      <c r="H84" s="63"/>
      <c r="I84" s="63"/>
    </row>
    <row r="85" spans="1:9" x14ac:dyDescent="0.25">
      <c r="A85" s="76">
        <v>60</v>
      </c>
      <c r="B85" s="68" t="s">
        <v>75</v>
      </c>
      <c r="C85" s="69"/>
      <c r="D85" s="70"/>
      <c r="E85" s="70"/>
      <c r="F85" s="64"/>
      <c r="G85" s="69"/>
      <c r="H85" s="63"/>
      <c r="I85" s="63"/>
    </row>
    <row r="86" spans="1:9" x14ac:dyDescent="0.25">
      <c r="A86" s="76">
        <v>61</v>
      </c>
      <c r="B86" s="68" t="s">
        <v>76</v>
      </c>
      <c r="C86" s="69"/>
      <c r="D86" s="70"/>
      <c r="E86" s="70"/>
      <c r="F86" s="64"/>
      <c r="G86" s="69"/>
      <c r="H86" s="63"/>
      <c r="I86" s="63"/>
    </row>
    <row r="87" spans="1:9" x14ac:dyDescent="0.25">
      <c r="A87" s="76">
        <v>62</v>
      </c>
      <c r="B87" s="68" t="s">
        <v>77</v>
      </c>
      <c r="C87" s="69"/>
      <c r="D87" s="70"/>
      <c r="E87" s="70"/>
      <c r="F87" s="64"/>
      <c r="G87" s="69"/>
      <c r="H87" s="63"/>
      <c r="I87" s="63"/>
    </row>
    <row r="88" spans="1:9" x14ac:dyDescent="0.25">
      <c r="A88" s="76">
        <v>63</v>
      </c>
      <c r="B88" s="68" t="s">
        <v>78</v>
      </c>
      <c r="C88" s="69"/>
      <c r="D88" s="70"/>
      <c r="E88" s="70"/>
      <c r="F88" s="64"/>
      <c r="G88" s="69"/>
      <c r="H88" s="63"/>
      <c r="I88" s="63"/>
    </row>
    <row r="89" spans="1:9" x14ac:dyDescent="0.25">
      <c r="A89" s="76">
        <v>64</v>
      </c>
      <c r="B89" s="68" t="s">
        <v>79</v>
      </c>
      <c r="C89" s="69"/>
      <c r="D89" s="70"/>
      <c r="E89" s="70"/>
      <c r="F89" s="64"/>
      <c r="G89" s="69"/>
      <c r="H89" s="63"/>
      <c r="I89" s="63"/>
    </row>
    <row r="90" spans="1:9" x14ac:dyDescent="0.25">
      <c r="A90" s="76">
        <v>65</v>
      </c>
      <c r="B90" s="68" t="s">
        <v>80</v>
      </c>
      <c r="C90" s="69"/>
      <c r="D90" s="70"/>
      <c r="E90" s="70"/>
      <c r="F90" s="64"/>
      <c r="G90" s="69"/>
      <c r="H90" s="63"/>
      <c r="I90" s="63"/>
    </row>
    <row r="91" spans="1:9" x14ac:dyDescent="0.25">
      <c r="A91" s="76">
        <v>66</v>
      </c>
      <c r="B91" s="68" t="s">
        <v>81</v>
      </c>
      <c r="C91" s="69"/>
      <c r="D91" s="70"/>
      <c r="E91" s="70"/>
      <c r="F91" s="64"/>
      <c r="G91" s="69"/>
      <c r="H91" s="63"/>
      <c r="I91" s="63"/>
    </row>
    <row r="92" spans="1:9" x14ac:dyDescent="0.25">
      <c r="A92" s="76">
        <v>67</v>
      </c>
      <c r="B92" s="68" t="s">
        <v>82</v>
      </c>
      <c r="C92" s="69"/>
      <c r="D92" s="70"/>
      <c r="E92" s="70"/>
      <c r="F92" s="64"/>
      <c r="G92" s="69"/>
      <c r="H92" s="63"/>
      <c r="I92" s="63"/>
    </row>
    <row r="93" spans="1:9" x14ac:dyDescent="0.25">
      <c r="A93" s="76">
        <v>68</v>
      </c>
      <c r="B93" s="68" t="s">
        <v>83</v>
      </c>
      <c r="C93" s="69"/>
      <c r="D93" s="70"/>
      <c r="E93" s="70"/>
      <c r="F93" s="64"/>
      <c r="G93" s="69"/>
      <c r="H93" s="63"/>
      <c r="I93" s="63"/>
    </row>
    <row r="94" spans="1:9" x14ac:dyDescent="0.25">
      <c r="A94" s="76">
        <v>69</v>
      </c>
      <c r="B94" s="68" t="s">
        <v>84</v>
      </c>
      <c r="C94" s="69"/>
      <c r="D94" s="70"/>
      <c r="E94" s="70"/>
      <c r="F94" s="64"/>
      <c r="G94" s="69"/>
      <c r="H94" s="63"/>
      <c r="I94" s="63"/>
    </row>
    <row r="95" spans="1:9" x14ac:dyDescent="0.25">
      <c r="A95" s="76">
        <v>70</v>
      </c>
      <c r="B95" s="68" t="s">
        <v>85</v>
      </c>
      <c r="C95" s="69"/>
      <c r="D95" s="70"/>
      <c r="E95" s="70"/>
      <c r="F95" s="73"/>
      <c r="G95" s="69"/>
      <c r="H95" s="63"/>
      <c r="I95" s="63"/>
    </row>
    <row r="96" spans="1:9" x14ac:dyDescent="0.25">
      <c r="A96" s="76">
        <v>71</v>
      </c>
      <c r="B96" s="68" t="s">
        <v>86</v>
      </c>
      <c r="C96" s="69"/>
      <c r="D96" s="70"/>
      <c r="E96" s="70"/>
      <c r="F96" s="73"/>
      <c r="G96" s="69"/>
      <c r="H96" s="63"/>
      <c r="I96" s="63"/>
    </row>
    <row r="97" spans="1:9" x14ac:dyDescent="0.25">
      <c r="A97" s="76">
        <v>72</v>
      </c>
      <c r="B97" s="68" t="s">
        <v>87</v>
      </c>
      <c r="C97" s="69"/>
      <c r="D97" s="70"/>
      <c r="E97" s="70"/>
      <c r="F97" s="73"/>
      <c r="G97" s="69"/>
      <c r="H97" s="63"/>
      <c r="I97" s="63"/>
    </row>
    <row r="98" spans="1:9" x14ac:dyDescent="0.25">
      <c r="A98" s="76">
        <v>73</v>
      </c>
      <c r="B98" s="68" t="s">
        <v>88</v>
      </c>
      <c r="C98" s="69"/>
      <c r="D98" s="70"/>
      <c r="E98" s="70"/>
      <c r="F98" s="73"/>
      <c r="G98" s="69"/>
      <c r="H98" s="63"/>
      <c r="I98" s="63"/>
    </row>
    <row r="99" spans="1:9" x14ac:dyDescent="0.25">
      <c r="A99" s="76">
        <v>74</v>
      </c>
      <c r="B99" s="68" t="s">
        <v>89</v>
      </c>
      <c r="C99" s="69"/>
      <c r="D99" s="70"/>
      <c r="E99" s="70"/>
      <c r="F99" s="73"/>
      <c r="G99" s="69"/>
      <c r="H99" s="63"/>
      <c r="I99" s="63"/>
    </row>
    <row r="100" spans="1:9" x14ac:dyDescent="0.25">
      <c r="A100" s="76">
        <v>75</v>
      </c>
      <c r="B100" s="68" t="s">
        <v>90</v>
      </c>
      <c r="C100" s="69"/>
      <c r="D100" s="70"/>
      <c r="E100" s="70"/>
      <c r="F100" s="73"/>
      <c r="G100" s="69"/>
      <c r="H100" s="63"/>
      <c r="I100" s="63"/>
    </row>
    <row r="101" spans="1:9" x14ac:dyDescent="0.25">
      <c r="A101" s="76">
        <v>76</v>
      </c>
      <c r="B101" s="68" t="s">
        <v>91</v>
      </c>
      <c r="C101" s="69"/>
      <c r="D101" s="70"/>
      <c r="E101" s="70"/>
      <c r="F101" s="73"/>
      <c r="G101" s="69"/>
      <c r="H101" s="63"/>
      <c r="I101" s="63"/>
    </row>
    <row r="102" spans="1:9" x14ac:dyDescent="0.25">
      <c r="A102" s="76">
        <v>77</v>
      </c>
      <c r="B102" s="68" t="s">
        <v>92</v>
      </c>
      <c r="C102" s="69"/>
      <c r="D102" s="70"/>
      <c r="E102" s="70"/>
      <c r="F102" s="73"/>
      <c r="G102" s="69"/>
      <c r="H102" s="63"/>
      <c r="I102" s="63"/>
    </row>
    <row r="103" spans="1:9" x14ac:dyDescent="0.25">
      <c r="A103" s="76">
        <v>78</v>
      </c>
      <c r="B103" s="68" t="s">
        <v>93</v>
      </c>
      <c r="C103" s="69"/>
      <c r="D103" s="70"/>
      <c r="E103" s="70"/>
      <c r="F103" s="73"/>
      <c r="G103" s="69"/>
      <c r="H103" s="63"/>
      <c r="I103" s="63"/>
    </row>
    <row r="104" spans="1:9" x14ac:dyDescent="0.25">
      <c r="A104" s="76">
        <v>79</v>
      </c>
      <c r="B104" s="68" t="s">
        <v>94</v>
      </c>
      <c r="C104" s="69"/>
      <c r="D104" s="70"/>
      <c r="E104" s="70"/>
      <c r="F104" s="73"/>
      <c r="G104" s="69"/>
      <c r="H104" s="63"/>
      <c r="I104" s="63"/>
    </row>
    <row r="105" spans="1:9" x14ac:dyDescent="0.25">
      <c r="A105" s="76">
        <v>80</v>
      </c>
      <c r="B105" s="68" t="s">
        <v>95</v>
      </c>
      <c r="C105" s="69"/>
      <c r="D105" s="70"/>
      <c r="E105" s="70"/>
      <c r="F105" s="73"/>
      <c r="G105" s="69"/>
      <c r="H105" s="63"/>
      <c r="I105" s="63"/>
    </row>
    <row r="106" spans="1:9" x14ac:dyDescent="0.25">
      <c r="A106" s="76">
        <v>81</v>
      </c>
      <c r="B106" s="68" t="s">
        <v>96</v>
      </c>
      <c r="C106" s="69"/>
      <c r="D106" s="70"/>
      <c r="E106" s="70"/>
      <c r="F106" s="73"/>
      <c r="G106" s="69"/>
      <c r="H106" s="63"/>
      <c r="I106" s="63"/>
    </row>
    <row r="107" spans="1:9" x14ac:dyDescent="0.25">
      <c r="A107" s="76">
        <v>82</v>
      </c>
      <c r="B107" s="68" t="s">
        <v>97</v>
      </c>
      <c r="C107" s="69"/>
      <c r="D107" s="70"/>
      <c r="E107" s="70"/>
      <c r="F107" s="73"/>
      <c r="G107" s="69"/>
      <c r="H107" s="63"/>
      <c r="I107" s="63"/>
    </row>
    <row r="108" spans="1:9" x14ac:dyDescent="0.25">
      <c r="A108" s="76">
        <v>83</v>
      </c>
      <c r="B108" s="68" t="s">
        <v>98</v>
      </c>
      <c r="C108" s="69"/>
      <c r="D108" s="70"/>
      <c r="E108" s="70"/>
      <c r="F108" s="73"/>
      <c r="G108" s="69"/>
      <c r="H108" s="63"/>
      <c r="I108" s="63"/>
    </row>
    <row r="109" spans="1:9" x14ac:dyDescent="0.25">
      <c r="A109" s="76">
        <v>84</v>
      </c>
      <c r="B109" s="68" t="s">
        <v>99</v>
      </c>
      <c r="C109" s="69"/>
      <c r="D109" s="70"/>
      <c r="E109" s="70"/>
      <c r="F109" s="73"/>
      <c r="G109" s="69"/>
      <c r="H109" s="63"/>
      <c r="I109" s="63"/>
    </row>
    <row r="110" spans="1:9" x14ac:dyDescent="0.25">
      <c r="A110" s="76">
        <v>85</v>
      </c>
      <c r="B110" s="68" t="s">
        <v>100</v>
      </c>
      <c r="C110" s="69"/>
      <c r="D110" s="70"/>
      <c r="E110" s="70"/>
      <c r="F110" s="73"/>
      <c r="G110" s="69"/>
      <c r="H110" s="63"/>
      <c r="I110" s="63"/>
    </row>
    <row r="111" spans="1:9" x14ac:dyDescent="0.25">
      <c r="A111" s="76">
        <v>86</v>
      </c>
      <c r="B111" s="68" t="s">
        <v>101</v>
      </c>
      <c r="C111" s="69"/>
      <c r="D111" s="70"/>
      <c r="E111" s="70"/>
      <c r="F111" s="73"/>
      <c r="G111" s="69"/>
      <c r="H111" s="63"/>
      <c r="I111" s="63"/>
    </row>
    <row r="112" spans="1:9" x14ac:dyDescent="0.25">
      <c r="A112" s="76">
        <v>87</v>
      </c>
      <c r="B112" s="68" t="s">
        <v>102</v>
      </c>
      <c r="C112" s="69"/>
      <c r="D112" s="70"/>
      <c r="E112" s="70"/>
      <c r="F112" s="73"/>
      <c r="G112" s="69"/>
      <c r="H112" s="63"/>
      <c r="I112" s="63"/>
    </row>
    <row r="113" spans="1:9" x14ac:dyDescent="0.25">
      <c r="A113" s="76">
        <v>88</v>
      </c>
      <c r="B113" s="68" t="s">
        <v>103</v>
      </c>
      <c r="C113" s="69"/>
      <c r="D113" s="70"/>
      <c r="E113" s="70"/>
      <c r="F113" s="73"/>
      <c r="G113" s="69"/>
      <c r="H113" s="63"/>
      <c r="I113" s="63"/>
    </row>
    <row r="114" spans="1:9" x14ac:dyDescent="0.25">
      <c r="A114" s="76">
        <v>89</v>
      </c>
      <c r="B114" s="68" t="s">
        <v>104</v>
      </c>
      <c r="C114" s="69"/>
      <c r="D114" s="70"/>
      <c r="E114" s="70"/>
      <c r="F114" s="73"/>
      <c r="G114" s="69"/>
      <c r="H114" s="63"/>
      <c r="I114" s="63"/>
    </row>
    <row r="115" spans="1:9" x14ac:dyDescent="0.25">
      <c r="A115" s="76">
        <v>90</v>
      </c>
      <c r="B115" s="68" t="s">
        <v>105</v>
      </c>
      <c r="C115" s="69"/>
      <c r="D115" s="70"/>
      <c r="E115" s="70"/>
      <c r="F115" s="73"/>
      <c r="G115" s="69"/>
      <c r="H115" s="63"/>
      <c r="I115" s="63"/>
    </row>
    <row r="116" spans="1:9" x14ac:dyDescent="0.25">
      <c r="A116" s="76">
        <v>91</v>
      </c>
      <c r="B116" s="68" t="s">
        <v>106</v>
      </c>
      <c r="C116" s="69"/>
      <c r="D116" s="70"/>
      <c r="E116" s="70"/>
      <c r="F116" s="73"/>
      <c r="G116" s="69"/>
      <c r="H116" s="63"/>
      <c r="I116" s="63"/>
    </row>
    <row r="117" spans="1:9" x14ac:dyDescent="0.25">
      <c r="A117" s="76">
        <v>92</v>
      </c>
      <c r="B117" s="68" t="s">
        <v>107</v>
      </c>
      <c r="C117" s="69"/>
      <c r="D117" s="70"/>
      <c r="E117" s="70"/>
      <c r="F117" s="73"/>
      <c r="G117" s="69"/>
      <c r="H117" s="63"/>
      <c r="I117" s="63"/>
    </row>
    <row r="118" spans="1:9" x14ac:dyDescent="0.25">
      <c r="A118" s="76">
        <v>93</v>
      </c>
      <c r="B118" s="68" t="s">
        <v>108</v>
      </c>
      <c r="C118" s="69"/>
      <c r="D118" s="70"/>
      <c r="E118" s="70"/>
      <c r="F118" s="73"/>
      <c r="G118" s="69"/>
      <c r="H118" s="63"/>
      <c r="I118" s="63"/>
    </row>
    <row r="119" spans="1:9" x14ac:dyDescent="0.25">
      <c r="A119" s="76">
        <v>94</v>
      </c>
      <c r="B119" s="68" t="s">
        <v>109</v>
      </c>
      <c r="C119" s="69"/>
      <c r="D119" s="70"/>
      <c r="E119" s="70"/>
      <c r="F119" s="73"/>
      <c r="G119" s="69"/>
      <c r="H119" s="63"/>
      <c r="I119" s="63"/>
    </row>
    <row r="120" spans="1:9" x14ac:dyDescent="0.25">
      <c r="A120" s="76">
        <v>95</v>
      </c>
      <c r="B120" s="68" t="s">
        <v>110</v>
      </c>
      <c r="C120" s="69"/>
      <c r="D120" s="70"/>
      <c r="E120" s="70"/>
      <c r="F120" s="73"/>
      <c r="G120" s="69"/>
      <c r="H120" s="63"/>
      <c r="I120" s="63"/>
    </row>
    <row r="121" spans="1:9" x14ac:dyDescent="0.25">
      <c r="A121" s="76">
        <v>96</v>
      </c>
      <c r="B121" s="68" t="s">
        <v>111</v>
      </c>
      <c r="C121" s="69"/>
      <c r="D121" s="70"/>
      <c r="E121" s="70"/>
      <c r="F121" s="73"/>
      <c r="G121" s="69"/>
      <c r="H121" s="63"/>
      <c r="I121" s="63"/>
    </row>
    <row r="122" spans="1:9" x14ac:dyDescent="0.25">
      <c r="A122" s="76">
        <v>97</v>
      </c>
      <c r="B122" s="68" t="s">
        <v>112</v>
      </c>
      <c r="C122" s="69"/>
      <c r="D122" s="70"/>
      <c r="E122" s="70"/>
      <c r="F122" s="73"/>
      <c r="G122" s="69"/>
      <c r="H122" s="63"/>
      <c r="I122" s="63"/>
    </row>
    <row r="123" spans="1:9" x14ac:dyDescent="0.25">
      <c r="A123" s="76">
        <v>98</v>
      </c>
      <c r="B123" s="68" t="s">
        <v>113</v>
      </c>
      <c r="C123" s="69"/>
      <c r="D123" s="70"/>
      <c r="E123" s="70"/>
      <c r="F123" s="73"/>
      <c r="G123" s="69"/>
      <c r="H123" s="63"/>
      <c r="I123" s="63"/>
    </row>
    <row r="124" spans="1:9" x14ac:dyDescent="0.25">
      <c r="A124" s="76">
        <v>99</v>
      </c>
      <c r="B124" s="68" t="s">
        <v>114</v>
      </c>
      <c r="C124" s="69"/>
      <c r="D124" s="70"/>
      <c r="E124" s="70"/>
      <c r="F124" s="73"/>
      <c r="G124" s="69"/>
      <c r="H124" s="63"/>
      <c r="I124" s="63"/>
    </row>
    <row r="125" spans="1:9" x14ac:dyDescent="0.25">
      <c r="A125" s="76">
        <v>100</v>
      </c>
      <c r="B125" s="68" t="s">
        <v>115</v>
      </c>
      <c r="C125" s="69"/>
      <c r="D125" s="70"/>
      <c r="E125" s="70"/>
      <c r="F125" s="73"/>
      <c r="G125" s="69"/>
      <c r="H125" s="63"/>
      <c r="I125" s="63"/>
    </row>
    <row r="126" spans="1:9" x14ac:dyDescent="0.25">
      <c r="A126" s="76">
        <v>101</v>
      </c>
      <c r="B126" s="68" t="s">
        <v>116</v>
      </c>
      <c r="C126" s="69"/>
      <c r="D126" s="70"/>
      <c r="E126" s="70"/>
      <c r="F126" s="73"/>
      <c r="G126" s="69"/>
      <c r="H126" s="63"/>
      <c r="I126" s="63"/>
    </row>
    <row r="127" spans="1:9" x14ac:dyDescent="0.25">
      <c r="A127" s="76">
        <v>102</v>
      </c>
      <c r="B127" s="68" t="s">
        <v>117</v>
      </c>
      <c r="C127" s="69"/>
      <c r="D127" s="70"/>
      <c r="E127" s="70"/>
      <c r="F127" s="73"/>
      <c r="G127" s="69"/>
      <c r="H127" s="63"/>
      <c r="I127" s="63"/>
    </row>
    <row r="128" spans="1:9" x14ac:dyDescent="0.25">
      <c r="A128" s="76">
        <v>103</v>
      </c>
      <c r="B128" s="68" t="s">
        <v>118</v>
      </c>
      <c r="C128" s="69"/>
      <c r="D128" s="70"/>
      <c r="E128" s="70"/>
      <c r="F128" s="73"/>
      <c r="G128" s="69"/>
      <c r="H128" s="63"/>
      <c r="I128" s="63"/>
    </row>
    <row r="129" spans="1:9" x14ac:dyDescent="0.25">
      <c r="A129" s="76">
        <v>104</v>
      </c>
      <c r="B129" s="68" t="s">
        <v>119</v>
      </c>
      <c r="C129" s="69"/>
      <c r="D129" s="70"/>
      <c r="E129" s="70"/>
      <c r="F129" s="73"/>
      <c r="G129" s="69"/>
      <c r="H129" s="63"/>
      <c r="I129" s="63"/>
    </row>
    <row r="130" spans="1:9" x14ac:dyDescent="0.25">
      <c r="A130" s="76">
        <v>105</v>
      </c>
      <c r="B130" s="68" t="s">
        <v>120</v>
      </c>
      <c r="C130" s="69"/>
      <c r="D130" s="70"/>
      <c r="E130" s="70"/>
      <c r="F130" s="73"/>
      <c r="G130" s="69"/>
      <c r="H130" s="63"/>
      <c r="I130" s="63"/>
    </row>
    <row r="131" spans="1:9" ht="10.5" customHeight="1" x14ac:dyDescent="0.25">
      <c r="B131" s="14"/>
      <c r="C131" s="47"/>
      <c r="D131" s="41"/>
      <c r="E131" s="41"/>
      <c r="F131" s="54"/>
      <c r="G131" s="47"/>
      <c r="H131" s="47"/>
      <c r="I131" s="47"/>
    </row>
    <row r="132" spans="1:9" s="13" customFormat="1" ht="54" customHeight="1" x14ac:dyDescent="0.25">
      <c r="A132" s="98" t="s">
        <v>170</v>
      </c>
      <c r="B132" s="98"/>
      <c r="C132" s="98"/>
      <c r="D132" s="98"/>
      <c r="E132" s="98"/>
      <c r="F132" s="98"/>
      <c r="G132" s="98"/>
      <c r="H132" s="98"/>
      <c r="I132" s="98"/>
    </row>
    <row r="133" spans="1:9" ht="75" customHeight="1" x14ac:dyDescent="0.25">
      <c r="A133" s="98" t="s">
        <v>174</v>
      </c>
      <c r="B133" s="98"/>
      <c r="C133" s="98"/>
      <c r="D133" s="98"/>
      <c r="E133" s="98"/>
      <c r="F133" s="98"/>
      <c r="G133" s="98"/>
      <c r="H133" s="98"/>
      <c r="I133" s="98"/>
    </row>
    <row r="134" spans="1:9" ht="36" customHeight="1" x14ac:dyDescent="0.25">
      <c r="A134" s="98" t="s">
        <v>175</v>
      </c>
      <c r="B134" s="98"/>
      <c r="C134" s="98"/>
      <c r="D134" s="98"/>
      <c r="E134" s="98"/>
      <c r="F134" s="98"/>
      <c r="G134" s="98"/>
      <c r="H134" s="98"/>
      <c r="I134" s="98"/>
    </row>
    <row r="135" spans="1:9" ht="18.75" x14ac:dyDescent="0.25">
      <c r="A135" s="98" t="s">
        <v>192</v>
      </c>
      <c r="B135" s="98"/>
      <c r="C135" s="98"/>
      <c r="D135" s="98"/>
      <c r="E135" s="98"/>
      <c r="F135" s="98"/>
      <c r="G135" s="98"/>
      <c r="H135" s="98"/>
      <c r="I135" s="98"/>
    </row>
  </sheetData>
  <mergeCells count="11">
    <mergeCell ref="A133:I133"/>
    <mergeCell ref="A134:I134"/>
    <mergeCell ref="A135:I135"/>
    <mergeCell ref="A3:A5"/>
    <mergeCell ref="A132:I132"/>
    <mergeCell ref="H1:I1"/>
    <mergeCell ref="A2:I2"/>
    <mergeCell ref="B3:B5"/>
    <mergeCell ref="C3:E4"/>
    <mergeCell ref="F3:F5"/>
    <mergeCell ref="G3:I4"/>
  </mergeCells>
  <printOptions horizontalCentered="1"/>
  <pageMargins left="0.11811023622047245" right="0" top="0" bottom="0" header="0" footer="0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СВОД</vt:lpstr>
      <vt:lpstr>Проф</vt:lpstr>
      <vt:lpstr>Проф!Заголовки_для_печати</vt:lpstr>
      <vt:lpstr>СВОД!Заголовки_для_печати</vt:lpstr>
      <vt:lpstr>Проф!Область_печати</vt:lpstr>
      <vt:lpstr>СВОД!Область_печати</vt:lpstr>
    </vt:vector>
  </TitlesOfParts>
  <Company>Foms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Верховодова Ольга Владимировна</dc:creator>
  <cp:lastModifiedBy>Кокоев Р.З.</cp:lastModifiedBy>
  <cp:lastPrinted>2019-12-19T07:41:10Z</cp:lastPrinted>
  <dcterms:created xsi:type="dcterms:W3CDTF">2019-07-27T11:58:38Z</dcterms:created>
  <dcterms:modified xsi:type="dcterms:W3CDTF">2019-12-23T10:28:39Z</dcterms:modified>
</cp:coreProperties>
</file>